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dfaff066023071/Radna površina/"/>
    </mc:Choice>
  </mc:AlternateContent>
  <xr:revisionPtr revIDLastSave="70" documentId="13_ncr:1_{CCF01DC7-D117-418A-AABA-18267587DAC7}" xr6:coauthVersionLast="47" xr6:coauthVersionMax="47" xr10:uidLastSave="{B520AEB5-A90A-4974-8E7C-FDA5A6A78EE5}"/>
  <bookViews>
    <workbookView xWindow="-108" yWindow="-108" windowWidth="23256" windowHeight="12576" tabRatio="447" xr2:uid="{00000000-000D-0000-FFFF-FFFF00000000}"/>
  </bookViews>
  <sheets>
    <sheet name="1. strana" sheetId="2" r:id="rId1"/>
    <sheet name="Opći i posebni dio" sheetId="1" r:id="rId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6" i="1" l="1"/>
  <c r="K161" i="1"/>
  <c r="K140" i="1"/>
  <c r="K131" i="1"/>
  <c r="M28" i="1"/>
  <c r="L28" i="1"/>
  <c r="M23" i="1"/>
  <c r="L23" i="1"/>
  <c r="L17" i="1"/>
  <c r="K17" i="1"/>
  <c r="K60" i="1" l="1"/>
  <c r="K59" i="1"/>
  <c r="K28" i="1"/>
  <c r="K26" i="1" s="1"/>
  <c r="M205" i="1"/>
  <c r="M127" i="1" s="1"/>
  <c r="L37" i="1"/>
  <c r="L86" i="1"/>
  <c r="L84" i="1" s="1"/>
  <c r="L48" i="1"/>
  <c r="K92" i="1"/>
  <c r="K91" i="1"/>
  <c r="K209" i="1"/>
  <c r="K207" i="1" s="1"/>
  <c r="K40" i="1"/>
  <c r="K39" i="1" s="1"/>
  <c r="M5" i="1"/>
  <c r="L27" i="2" s="1"/>
  <c r="L28" i="2" s="1"/>
  <c r="L5" i="1"/>
  <c r="K46" i="1"/>
  <c r="K45" i="1" s="1"/>
  <c r="K43" i="1"/>
  <c r="K42" i="1" s="1"/>
  <c r="K10" i="1"/>
  <c r="K8" i="1" s="1"/>
  <c r="K82" i="1"/>
  <c r="K81" i="1"/>
  <c r="K74" i="1"/>
  <c r="K75" i="1"/>
  <c r="K76" i="1"/>
  <c r="K73" i="1"/>
  <c r="K66" i="1"/>
  <c r="K67" i="1"/>
  <c r="K64" i="1"/>
  <c r="K57" i="1"/>
  <c r="K58" i="1"/>
  <c r="K56" i="1"/>
  <c r="K61" i="1"/>
  <c r="K52" i="1"/>
  <c r="K51" i="1"/>
  <c r="K53" i="1"/>
  <c r="K23" i="1"/>
  <c r="K20" i="1" s="1"/>
  <c r="M86" i="1"/>
  <c r="M84" i="1" s="1"/>
  <c r="L31" i="2" s="1"/>
  <c r="M78" i="1"/>
  <c r="M37" i="1"/>
  <c r="M48" i="1"/>
  <c r="L78" i="1"/>
  <c r="K199" i="1"/>
  <c r="K197" i="1" s="1"/>
  <c r="K123" i="1"/>
  <c r="K114" i="1"/>
  <c r="K117" i="1"/>
  <c r="K14" i="1"/>
  <c r="M110" i="1"/>
  <c r="L205" i="1"/>
  <c r="L127" i="1" s="1"/>
  <c r="L110" i="1"/>
  <c r="K129" i="1" l="1"/>
  <c r="K88" i="1"/>
  <c r="K72" i="1"/>
  <c r="K63" i="1"/>
  <c r="K55" i="1"/>
  <c r="K50" i="1"/>
  <c r="K37" i="1"/>
  <c r="K80" i="1"/>
  <c r="K78" i="1" s="1"/>
  <c r="K112" i="1"/>
  <c r="K110" i="1" s="1"/>
  <c r="K5" i="1"/>
  <c r="J27" i="2" s="1"/>
  <c r="J28" i="2" s="1"/>
  <c r="M35" i="1"/>
  <c r="M33" i="1" s="1"/>
  <c r="K31" i="2"/>
  <c r="L35" i="1"/>
  <c r="L33" i="1" s="1"/>
  <c r="L109" i="1"/>
  <c r="L107" i="1" s="1"/>
  <c r="L105" i="1" s="1"/>
  <c r="L103" i="1" s="1"/>
  <c r="M109" i="1"/>
  <c r="M107" i="1" s="1"/>
  <c r="M105" i="1" s="1"/>
  <c r="M103" i="1" s="1"/>
  <c r="K86" i="1"/>
  <c r="K84" i="1" s="1"/>
  <c r="K205" i="1"/>
  <c r="K28" i="2"/>
  <c r="K127" i="1" l="1"/>
  <c r="K109" i="1" s="1"/>
  <c r="K107" i="1" s="1"/>
  <c r="K105" i="1" s="1"/>
  <c r="K103" i="1" s="1"/>
  <c r="L30" i="2"/>
  <c r="L32" i="2" s="1"/>
  <c r="L34" i="2" s="1"/>
  <c r="K30" i="2"/>
  <c r="K32" i="2" s="1"/>
  <c r="K34" i="2" s="1"/>
  <c r="J31" i="2"/>
  <c r="K48" i="1"/>
  <c r="K35" i="1" s="1"/>
  <c r="K33" i="1" s="1"/>
  <c r="J30" i="2" l="1"/>
  <c r="J32" i="2" s="1"/>
  <c r="J34" i="2" s="1"/>
</calcChain>
</file>

<file path=xl/sharedStrings.xml><?xml version="1.0" encoding="utf-8"?>
<sst xmlns="http://schemas.openxmlformats.org/spreadsheetml/2006/main" count="214" uniqueCount="170">
  <si>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</si>
  <si>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</si>
  <si>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</si>
  <si>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</si>
  <si>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</si>
  <si>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</si>
  <si>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</si>
  <si>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</si>
  <si>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</si>
  <si>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</si>
  <si>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</si>
  <si>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</si>
  <si>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</si>
  <si>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</si>
  <si>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</si>
  <si>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</si>
  <si>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</si>
  <si>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</si>
  <si>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</si>
  <si>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</si>
  <si>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</si>
  <si>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</si>
  <si>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</si>
  <si>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</si>
  <si>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</si>
  <si>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</si>
  <si>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</si>
  <si>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</si>
  <si>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</si>
  <si>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</si>
  <si>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</si>
  <si>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</si>
  <si>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</si>
  <si>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</si>
  <si>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</si>
  <si>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</si>
  <si>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</si>
  <si>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</si>
  <si>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</si>
  <si>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</si>
  <si>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</si>
  <si>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</si>
  <si>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</si>
  <si>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</si>
  <si>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</si>
  <si>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</si>
  <si>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</si>
  <si>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</si>
  <si>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 xml:space="preserve">        RAZLIKA-VIŠAK/MANJAK</t>
  </si>
  <si>
    <t>A.    RAČUN PRIHODA I RASHODA</t>
  </si>
  <si>
    <t>4      RASHODI ZA NABAVU NEFINANCIJSKE IMOVINE</t>
  </si>
  <si>
    <t>Službena, radna i zaštitna odjeća</t>
  </si>
  <si>
    <t xml:space="preserve">II. POSEBNI DIO </t>
  </si>
  <si>
    <t xml:space="preserve">Članak 2. </t>
  </si>
  <si>
    <t>Ostali nespomenuti financijski rashodi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</si>
  <si>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</si>
  <si>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</si>
  <si>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</si>
  <si>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</si>
  <si>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</si>
  <si>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</si>
  <si>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</si>
  <si>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</si>
  <si>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</si>
  <si>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</si>
  <si>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</si>
  <si>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UPRAVNO  VIJEĆE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</si>
  <si>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</si>
  <si>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</si>
  <si>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 xml:space="preserve">Zdravstvene  usluge                                                       </t>
  </si>
  <si>
    <t>PRIHODI OD IMOVINE</t>
  </si>
  <si>
    <t>Prihodi od financijske imovine</t>
  </si>
  <si>
    <t xml:space="preserve">Kamate na oročena sredstva i depozite po viđenju </t>
  </si>
  <si>
    <t>Donacije od pravnih i fizičkih osoba izvan općeg proračuna</t>
  </si>
  <si>
    <t>Tekuće donacije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</si>
  <si>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</si>
  <si>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</si>
  <si>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</si>
  <si>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</si>
  <si>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</si>
  <si>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</si>
  <si>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</si>
  <si>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9"/>
        <color indexed="8"/>
        <rFont val="Arial"/>
        <family val="2"/>
        <charset val="238"/>
      </rPr>
      <t xml:space="preserve">Aktivnost:     </t>
    </r>
    <r>
      <rPr>
        <sz val="9"/>
        <color indexed="8"/>
        <rFont val="Arial"/>
        <family val="2"/>
        <charset val="238"/>
      </rPr>
      <t xml:space="preserve">                     A100102    Materijalni i financijski rashodi</t>
    </r>
  </si>
  <si>
    <t xml:space="preserve">PRIHODI OD UPRAVNIH I ADMINISTRATIVNIH PRISTOJBI, PRISTOJBI   PO POSEBNIM PROPISIMA I NAKNADA           </t>
  </si>
  <si>
    <t xml:space="preserve">Uredska oprema i namještaj </t>
  </si>
  <si>
    <t xml:space="preserve">Naknade za rad predstavničkih i izvršnih tijela, povjerenstava i slično </t>
  </si>
  <si>
    <t xml:space="preserve"> UKUPNI  RASHODI                         </t>
  </si>
  <si>
    <t>PRIHODI OD PRODAJE PROIZVODA I ROBE TE PRUŽENIH USLUGA I  PRIHODI OD DONACIJA</t>
  </si>
  <si>
    <t>Uređaji, strojevi i oprema za ostale namjene</t>
  </si>
  <si>
    <t xml:space="preserve">FINANCIJSKI RASHODI                                                       </t>
  </si>
  <si>
    <t xml:space="preserve">Računalne usluge </t>
  </si>
  <si>
    <t>1. Opći prihodi i primici  4. Prihodi za posebne namjene</t>
  </si>
  <si>
    <t xml:space="preserve">Izvor:                                  4. Prihodi za posebne namjene i 6. Donacije </t>
  </si>
  <si>
    <t>FINANCIJSKI PLAN</t>
  </si>
  <si>
    <t xml:space="preserve">   Prihodi i rashodi po ekonomskoj klasifikaciji utvrđuju se u Računu prihoda i rashoda, kako slijedi: </t>
  </si>
  <si>
    <t xml:space="preserve">UKUPNI RASHODI                                                                                             </t>
  </si>
  <si>
    <t>Članak 4.</t>
  </si>
  <si>
    <t xml:space="preserve">Članak 3. </t>
  </si>
  <si>
    <t xml:space="preserve">financiranja , kako slijedi: </t>
  </si>
  <si>
    <t>Dječji vrtić  "GUMBEK" Beletinec</t>
  </si>
  <si>
    <t>Projekcija 2024.</t>
  </si>
  <si>
    <t>oprema za održavanje i hlađenje</t>
  </si>
  <si>
    <t>instrumenti, uređaji i strojevi</t>
  </si>
  <si>
    <t xml:space="preserve">                                                                                                                                                                                                                                 Predsjednik Upravnog vijeća: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</si>
  <si>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Zdravko Ostroški</t>
  </si>
  <si>
    <r>
      <t>RAZDJEL  001          DJEČJI VRTIĆ "</t>
    </r>
    <r>
      <rPr>
        <sz val="10"/>
        <color rgb="FF000000"/>
        <rFont val="Arial"/>
        <family val="2"/>
        <charset val="238"/>
      </rPr>
      <t>GUMBEK</t>
    </r>
    <r>
      <rPr>
        <b/>
        <sz val="10"/>
        <color indexed="8"/>
        <rFont val="Arial"/>
        <family val="2"/>
        <charset val="238"/>
      </rPr>
      <t>"</t>
    </r>
  </si>
  <si>
    <t xml:space="preserve">        Rashodi Financijskog plana za 2022. i projekcija za 2023. i 2024. godinu raspoređuju se po ekonomskoj, funkcijskoj, organizacijskoj i programskoj klasifikaciji, te izvorima </t>
  </si>
  <si>
    <t>Plan 2023</t>
  </si>
  <si>
    <t>Prihodi iz nadležnog proračuna za financiranje rashoda za nabavu nefinancijske imovine</t>
  </si>
  <si>
    <t>Projekcija 2025.</t>
  </si>
  <si>
    <t xml:space="preserve"> DJEČJEG VRTIĆA "GUMBEK" BELETINEC ZA 2023. GODINU</t>
  </si>
  <si>
    <t>TE PROJEKCIJE PLANA ZA 2024. I 2025. GODINU</t>
  </si>
  <si>
    <t>Beletinec,18.10.2022.</t>
  </si>
  <si>
    <t>KLASA: 400-02/22-01</t>
  </si>
  <si>
    <t>URBROJ: 2186-193-02-22-01</t>
  </si>
  <si>
    <t xml:space="preserve">      Na temelju članka 27. Zakona o proračunu ("Narodne novine" broj 87/08, 136/12 i 15/15) i članka 48. Statuta Dječjeg vrtića "Gumbek", Upravno vijeće Dječjeg vrtića "Gumbek" Beletinec na 21. sjednici održanoj 18.listopada 2022.donosi</t>
  </si>
  <si>
    <t xml:space="preserve">    Financijski plan Dječjeg vrtića "Gumbek" za 2023. godinu te projekcije plana za 2022. i 2025. godinu sastoje se od Računa prihoda i rashoda i Raspoloživih sredstava iz prethodnih godina, kako slijedi:</t>
  </si>
  <si>
    <r>
      <t xml:space="preserve">   </t>
    </r>
    <r>
      <rPr>
        <sz val="9"/>
        <rFont val="Arial"/>
        <family val="2"/>
        <charset val="238"/>
      </rPr>
      <t xml:space="preserve">   Financij</t>
    </r>
    <r>
      <rPr>
        <sz val="9"/>
        <color indexed="8"/>
        <rFont val="Arial"/>
        <family val="2"/>
        <charset val="238"/>
      </rPr>
      <t>ski plan Dječjeg vrtića "GUMBEK" Beletinec za 2023. te projekcije za 2024. i 2025. godinu objaviti će se na oglasnoj ploči Dječjeg vrtića "GUMBEK" Beletinec.</t>
    </r>
  </si>
  <si>
    <t>Plan 2023.</t>
  </si>
  <si>
    <t xml:space="preserve">Uredski materijal                                      </t>
  </si>
  <si>
    <t xml:space="preserve">Usluge tekućeg i investicijskog održavanja  postrojenja i opreme                                     </t>
  </si>
  <si>
    <t>Ostale usluge tekućeg i investicijskog održavanja</t>
  </si>
  <si>
    <t>Usluge telefona, telefaksa</t>
  </si>
  <si>
    <t>Poštarina (pisma, tiskanice)</t>
  </si>
  <si>
    <t>ostali instrumenti, uređaji i strojevi</t>
  </si>
  <si>
    <t>Uređaji</t>
  </si>
  <si>
    <t>ulaganja u računalne programe</t>
  </si>
  <si>
    <t>kamate na depozite po viđenju</t>
  </si>
  <si>
    <t>Prihodi iz nadležnog proračuna za financiranje rashoda poslovanja</t>
  </si>
  <si>
    <t>prihodi iz nadležnog proračuna za financiranje rashoda za nabavu nefinancijske imovine</t>
  </si>
  <si>
    <t>Ostali materijal i dijelovi za tekuće i investicijsko održavanje</t>
  </si>
  <si>
    <t>Službena, radna i zaštitna  odjeća i obuća</t>
  </si>
  <si>
    <t>Tekuće donacije od ostalih subjekata izvan općeg proračuna</t>
  </si>
  <si>
    <t>Dnevnice za službeni put u zemlji</t>
  </si>
  <si>
    <t>Naknade za prijevoz na službenom putu u zemlji</t>
  </si>
  <si>
    <t>Seminari, savjetovanja i simpoziji</t>
  </si>
  <si>
    <t>Tečajevi i stručni ispiti</t>
  </si>
  <si>
    <t>Opskrba vodom</t>
  </si>
  <si>
    <t>Materijal i sredstava za čišćenje i održavanje</t>
  </si>
  <si>
    <t>Materijal za higijenske potrebe i njegu</t>
  </si>
  <si>
    <t>Ostali materijal za potrebe redovno poslovanje</t>
  </si>
  <si>
    <t>Osnovni materijal i sirovine</t>
  </si>
  <si>
    <t>Namirnice</t>
  </si>
  <si>
    <t>Roba</t>
  </si>
  <si>
    <t>Električna energija</t>
  </si>
  <si>
    <t>Plin</t>
  </si>
  <si>
    <t>Motorni benzin i dizel gorivo</t>
  </si>
  <si>
    <t>Iznošenje i odvoz smeća</t>
  </si>
  <si>
    <t>Deratizacija i dezinsekcija</t>
  </si>
  <si>
    <t>Ostale komunalne usluge</t>
  </si>
  <si>
    <t>Obvezni i preventivni zdravstveni pregledi zaposlenika</t>
  </si>
  <si>
    <t>Laboratorijske usluge</t>
  </si>
  <si>
    <t>Ostale intelektualne usluge</t>
  </si>
  <si>
    <t>Usluge ažuriranja računalnih baza</t>
  </si>
  <si>
    <t>Ostale računalne usluge</t>
  </si>
  <si>
    <t>Grafičke i tiskarske usluge, usluge kopiranja i uvezivanja i slično</t>
  </si>
  <si>
    <t>Usluge čišćenja, pranja i slično</t>
  </si>
  <si>
    <t>Ostale nespomenute usluge</t>
  </si>
  <si>
    <t>Ostali instrumenti, uređaji i strojevi</t>
  </si>
  <si>
    <t>Instrumenti, uređaji i strojevi</t>
  </si>
  <si>
    <t>Oprema za održavanje prostorija</t>
  </si>
  <si>
    <t>Oprema za održavanje i hlađenje</t>
  </si>
  <si>
    <t>Računala i računalna oprema</t>
  </si>
  <si>
    <t>Usluge platnog prometa</t>
  </si>
  <si>
    <t>Premije osiguranja djece u vrtiću</t>
  </si>
  <si>
    <t>Premije osiguranja zaposlenih</t>
  </si>
  <si>
    <t xml:space="preserve">Naknade za rad članovima predstavničkih i izvršnih tijela i upravnih vijeća </t>
  </si>
  <si>
    <t>Naknade za bolest, invalidnost i smrtni slučaj</t>
  </si>
  <si>
    <t>Regres za godišnji odmor</t>
  </si>
  <si>
    <t>Ostali nenavedeni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</si>
</sst>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/>
    <xf numFmtId="4" fontId="3" fillId="0" borderId="0" xfId="0" applyNumberFormat="1" applyFont="1"/>
    <xf numFmtId="4" fontId="2" fillId="0" borderId="0" xfId="0" applyNumberFormat="1" applyFont="1" applyAlignment="1">
      <alignment horizontal="right"/>
    </xf>
    <xf numFmtId="0" fontId="1" fillId="0" borderId="0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0" fontId="4" fillId="2" borderId="0" xfId="0" applyFont="1" applyFill="1"/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 applyAlignment="1">
      <alignment horizontal="right"/>
    </xf>
    <xf numFmtId="4" fontId="5" fillId="2" borderId="0" xfId="0" applyNumberFormat="1" applyFont="1" applyFill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Border="1"/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49" fontId="7" fillId="0" borderId="0" xfId="0" applyNumberFormat="1" applyFont="1"/>
    <xf numFmtId="0" fontId="6" fillId="2" borderId="0" xfId="0" applyFont="1" applyFill="1"/>
    <xf numFmtId="0" fontId="7" fillId="2" borderId="0" xfId="0" applyFont="1" applyFill="1"/>
    <xf numFmtId="4" fontId="6" fillId="2" borderId="0" xfId="0" applyNumberFormat="1" applyFont="1" applyFill="1"/>
    <xf numFmtId="0" fontId="6" fillId="0" borderId="0" xfId="0" applyFont="1" applyFill="1"/>
    <xf numFmtId="49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8" fillId="0" borderId="0" xfId="0" applyFont="1" applyFill="1"/>
    <xf numFmtId="0" fontId="7" fillId="0" borderId="0" xfId="0" applyFont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3" fillId="3" borderId="0" xfId="0" applyFont="1" applyFill="1"/>
    <xf numFmtId="4" fontId="3" fillId="3" borderId="0" xfId="0" applyNumberFormat="1" applyFont="1" applyFill="1"/>
    <xf numFmtId="0" fontId="12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0" fillId="4" borderId="0" xfId="0" applyFill="1"/>
    <xf numFmtId="0" fontId="4" fillId="2" borderId="1" xfId="0" applyFont="1" applyFill="1" applyBorder="1"/>
    <xf numFmtId="0" fontId="4" fillId="0" borderId="1" xfId="0" applyFont="1" applyBorder="1"/>
    <xf numFmtId="3" fontId="4" fillId="0" borderId="1" xfId="0" applyNumberFormat="1" applyFont="1" applyBorder="1"/>
    <xf numFmtId="0" fontId="0" fillId="0" borderId="1" xfId="0" applyBorder="1"/>
    <xf numFmtId="0" fontId="4" fillId="0" borderId="1" xfId="0" applyFont="1" applyBorder="1" applyAlignment="1"/>
    <xf numFmtId="4" fontId="4" fillId="0" borderId="1" xfId="0" applyNumberFormat="1" applyFont="1" applyBorder="1" applyAlignment="1"/>
    <xf numFmtId="4" fontId="4" fillId="0" borderId="1" xfId="0" applyNumberFormat="1" applyFont="1" applyBorder="1"/>
    <xf numFmtId="0" fontId="4" fillId="0" borderId="1" xfId="0" applyFont="1" applyFill="1" applyBorder="1"/>
    <xf numFmtId="4" fontId="5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/>
    <xf numFmtId="0" fontId="6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/>
    <xf numFmtId="4" fontId="2" fillId="0" borderId="0" xfId="0" applyNumberFormat="1" applyFont="1" applyFill="1" applyAlignment="1"/>
    <xf numFmtId="4" fontId="6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/>
    <xf numFmtId="4" fontId="4" fillId="0" borderId="0" xfId="0" applyNumberFormat="1" applyFont="1" applyFill="1" applyAlignment="1"/>
    <xf numFmtId="49" fontId="4" fillId="0" borderId="0" xfId="0" applyNumberFormat="1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ont="1" applyFill="1" applyAlignment="1">
      <alignment horizontal="left"/>
    </xf>
    <xf numFmtId="0" fontId="1" fillId="5" borderId="0" xfId="0" applyFont="1" applyFill="1" applyAlignment="1"/>
    <xf numFmtId="4" fontId="2" fillId="5" borderId="0" xfId="0" applyNumberFormat="1" applyFont="1" applyFill="1" applyAlignment="1"/>
    <xf numFmtId="0" fontId="6" fillId="6" borderId="0" xfId="0" applyFont="1" applyFill="1"/>
    <xf numFmtId="0" fontId="7" fillId="6" borderId="0" xfId="0" applyFont="1" applyFill="1"/>
    <xf numFmtId="0" fontId="7" fillId="6" borderId="0" xfId="0" applyFont="1" applyFill="1" applyAlignment="1"/>
    <xf numFmtId="4" fontId="6" fillId="6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4" fontId="2" fillId="0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/>
    <xf numFmtId="0" fontId="1" fillId="5" borderId="0" xfId="0" applyFont="1" applyFill="1"/>
    <xf numFmtId="4" fontId="2" fillId="5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/>
    <xf numFmtId="4" fontId="4" fillId="0" borderId="0" xfId="0" applyNumberFormat="1" applyFont="1" applyFill="1"/>
    <xf numFmtId="4" fontId="0" fillId="0" borderId="0" xfId="0" applyNumberFormat="1"/>
    <xf numFmtId="0" fontId="7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/>
    <xf numFmtId="2" fontId="10" fillId="0" borderId="0" xfId="0" applyNumberFormat="1" applyFont="1" applyAlignment="1"/>
    <xf numFmtId="0" fontId="1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Fill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3" fontId="4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4" fillId="0" borderId="0" xfId="0" applyFont="1"/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  <xf numFmtId="0" fontId="6" fillId="6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6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5" fillId="2" borderId="0" xfId="0" applyFont="1" applyFill="1"/>
    <xf numFmtId="0" fontId="3" fillId="3" borderId="0" xfId="0" applyFont="1" applyFill="1"/>
    <xf numFmtId="4" fontId="6" fillId="6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left"/>
    </xf>
    <xf numFmtId="0" fontId="6" fillId="6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0" borderId="0" xfId="0" applyFont="1" applyAlignment="1"/>
    <xf numFmtId="0" fontId="12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" fontId="12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8"/>
  <sheetViews>
    <sheetView tabSelected="1" topLeftCell="A19" workbookViewId="0">
      <selection activeCell="A4" sqref="A4:M39"/>
    </sheetView>
  </sheetViews>
  <sheetFormatPr defaultRowHeight="13.2" x14ac:dyDescent="0.25"/>
  <cols>
    <col min="8" max="8" width="16.21875" customWidth="1"/>
    <col min="9" max="9" width="1.44140625" hidden="1" customWidth="1"/>
    <col min="10" max="12" width="18.33203125" customWidth="1"/>
  </cols>
  <sheetData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4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4" x14ac:dyDescent="0.25">
      <c r="A4" s="129" t="s">
        <v>99</v>
      </c>
      <c r="B4" s="130"/>
      <c r="C4" s="130"/>
      <c r="D4" s="130"/>
      <c r="E4" s="8"/>
      <c r="F4" s="8"/>
      <c r="G4" s="8"/>
      <c r="H4" s="8"/>
      <c r="I4" s="8"/>
      <c r="J4" s="8"/>
    </row>
    <row r="5" spans="1:14" x14ac:dyDescent="0.25">
      <c r="A5" s="47" t="s">
        <v>66</v>
      </c>
      <c r="B5" s="47"/>
      <c r="C5" s="47"/>
      <c r="D5" s="8"/>
      <c r="E5" s="8"/>
      <c r="F5" s="8"/>
      <c r="G5" s="8"/>
      <c r="H5" s="8"/>
      <c r="I5" s="8"/>
      <c r="J5" s="8"/>
    </row>
    <row r="6" spans="1:14" x14ac:dyDescent="0.25">
      <c r="A6" s="47" t="s">
        <v>113</v>
      </c>
      <c r="B6" s="47"/>
      <c r="C6" s="47"/>
      <c r="D6" s="8"/>
      <c r="E6" s="8"/>
      <c r="F6" s="8"/>
      <c r="G6" s="8"/>
      <c r="H6" s="8"/>
      <c r="I6" s="8"/>
      <c r="J6" s="8"/>
    </row>
    <row r="7" spans="1:14" x14ac:dyDescent="0.25">
      <c r="A7" s="47" t="s">
        <v>114</v>
      </c>
      <c r="B7" s="47"/>
      <c r="C7" s="47"/>
      <c r="D7" s="8"/>
      <c r="E7" s="8"/>
      <c r="F7" s="8"/>
      <c r="G7" s="8"/>
      <c r="H7" s="8"/>
      <c r="I7" s="8"/>
      <c r="J7" s="8"/>
    </row>
    <row r="8" spans="1:14" x14ac:dyDescent="0.25">
      <c r="A8" s="129" t="s">
        <v>112</v>
      </c>
      <c r="B8" s="129"/>
      <c r="C8" s="129"/>
      <c r="D8" s="8"/>
      <c r="E8" s="8"/>
      <c r="F8" s="8"/>
      <c r="G8" s="8"/>
      <c r="H8" s="8"/>
      <c r="I8" s="8"/>
      <c r="J8" s="8"/>
    </row>
    <row r="9" spans="1:14" x14ac:dyDescent="0.25">
      <c r="A9" s="45"/>
      <c r="B9" s="45"/>
      <c r="C9" s="45"/>
      <c r="D9" s="8"/>
      <c r="E9" s="8"/>
      <c r="F9" s="8"/>
      <c r="G9" s="8"/>
      <c r="H9" s="8"/>
      <c r="I9" s="8"/>
      <c r="J9" s="8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4" ht="12.75" customHeight="1" x14ac:dyDescent="0.25">
      <c r="A11" s="134" t="s">
        <v>115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93"/>
    </row>
    <row r="12" spans="1:14" x14ac:dyDescent="0.2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93"/>
    </row>
    <row r="13" spans="1:14" x14ac:dyDescent="0.25">
      <c r="A13" s="129"/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4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4" ht="13.8" x14ac:dyDescent="0.25">
      <c r="A15" s="136" t="s">
        <v>93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99"/>
    </row>
    <row r="16" spans="1:14" ht="13.8" x14ac:dyDescent="0.25">
      <c r="A16" s="135" t="s">
        <v>110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00"/>
    </row>
    <row r="17" spans="1:14" ht="13.8" x14ac:dyDescent="0.25">
      <c r="A17" s="135" t="s">
        <v>111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00"/>
    </row>
    <row r="18" spans="1:14" ht="13.8" x14ac:dyDescent="0.25">
      <c r="A18" s="99"/>
      <c r="B18" s="101"/>
      <c r="C18" s="101"/>
      <c r="D18" s="101"/>
      <c r="E18" s="101"/>
      <c r="F18" s="101"/>
      <c r="G18" s="101"/>
      <c r="H18" s="101"/>
      <c r="I18" s="101"/>
      <c r="J18" s="4"/>
      <c r="K18" s="4"/>
      <c r="L18" s="4"/>
      <c r="M18" s="4"/>
      <c r="N18" s="4"/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4" x14ac:dyDescent="0.25">
      <c r="A20" s="11" t="s">
        <v>41</v>
      </c>
      <c r="B20" s="11"/>
      <c r="C20" s="8"/>
      <c r="D20" s="8"/>
      <c r="E20" s="8"/>
      <c r="F20" s="8"/>
      <c r="G20" s="8"/>
      <c r="H20" s="8"/>
      <c r="I20" s="8"/>
      <c r="J20" s="8"/>
    </row>
    <row r="21" spans="1:14" x14ac:dyDescent="0.25">
      <c r="A21" s="121" t="s">
        <v>42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4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4" s="98" customFormat="1" ht="25.5" customHeight="1" x14ac:dyDescent="0.25">
      <c r="A23" s="134" t="s">
        <v>116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93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4" x14ac:dyDescent="0.25">
      <c r="A25" s="131" t="s">
        <v>43</v>
      </c>
      <c r="B25" s="132"/>
      <c r="C25" s="132"/>
      <c r="D25" s="132"/>
      <c r="E25" s="132"/>
      <c r="F25" s="132"/>
      <c r="G25" s="132"/>
      <c r="H25" s="133"/>
      <c r="I25" s="49"/>
      <c r="J25" s="88" t="s">
        <v>107</v>
      </c>
      <c r="K25" s="88" t="s">
        <v>100</v>
      </c>
      <c r="L25" s="88" t="s">
        <v>109</v>
      </c>
    </row>
    <row r="26" spans="1:14" x14ac:dyDescent="0.25">
      <c r="A26" s="123"/>
      <c r="B26" s="124"/>
      <c r="C26" s="124"/>
      <c r="D26" s="124"/>
      <c r="E26" s="124"/>
      <c r="F26" s="124"/>
      <c r="G26" s="124"/>
      <c r="H26" s="125"/>
      <c r="I26" s="50"/>
      <c r="J26" s="51"/>
      <c r="K26" s="52"/>
      <c r="L26" s="52"/>
    </row>
    <row r="27" spans="1:14" x14ac:dyDescent="0.25">
      <c r="A27" s="123" t="s">
        <v>44</v>
      </c>
      <c r="B27" s="124"/>
      <c r="C27" s="124"/>
      <c r="D27" s="124"/>
      <c r="E27" s="124"/>
      <c r="F27" s="124"/>
      <c r="G27" s="124"/>
      <c r="H27" s="125"/>
      <c r="I27" s="53"/>
      <c r="J27" s="54">
        <f>'Opći i posebni dio'!K5</f>
        <v>2373500</v>
      </c>
      <c r="K27" s="54">
        <v>2410500</v>
      </c>
      <c r="L27" s="54">
        <f>'Opći i posebni dio'!M5</f>
        <v>2410500</v>
      </c>
    </row>
    <row r="28" spans="1:14" x14ac:dyDescent="0.25">
      <c r="A28" s="118" t="s">
        <v>45</v>
      </c>
      <c r="B28" s="119"/>
      <c r="C28" s="119"/>
      <c r="D28" s="119"/>
      <c r="E28" s="119"/>
      <c r="F28" s="119"/>
      <c r="G28" s="119"/>
      <c r="H28" s="120"/>
      <c r="I28" s="56"/>
      <c r="J28" s="57">
        <f>J27</f>
        <v>2373500</v>
      </c>
      <c r="K28" s="57">
        <f>K27</f>
        <v>2410500</v>
      </c>
      <c r="L28" s="57">
        <f>L27</f>
        <v>2410500</v>
      </c>
    </row>
    <row r="29" spans="1:14" x14ac:dyDescent="0.25">
      <c r="A29" s="123"/>
      <c r="B29" s="124"/>
      <c r="C29" s="124"/>
      <c r="D29" s="124"/>
      <c r="E29" s="124"/>
      <c r="F29" s="124"/>
      <c r="G29" s="124"/>
      <c r="H29" s="125"/>
      <c r="I29" s="50"/>
      <c r="J29" s="55"/>
      <c r="K29" s="55"/>
      <c r="L29" s="55"/>
    </row>
    <row r="30" spans="1:14" x14ac:dyDescent="0.25">
      <c r="A30" s="123" t="s">
        <v>46</v>
      </c>
      <c r="B30" s="124"/>
      <c r="C30" s="124"/>
      <c r="D30" s="124"/>
      <c r="E30" s="124"/>
      <c r="F30" s="124"/>
      <c r="G30" s="124"/>
      <c r="H30" s="125"/>
      <c r="I30" s="50"/>
      <c r="J30" s="55">
        <f>'Opći i posebni dio'!K35</f>
        <v>2331500</v>
      </c>
      <c r="K30" s="55">
        <f>'Opći i posebni dio'!L35</f>
        <v>2367500</v>
      </c>
      <c r="L30" s="55">
        <f>'Opći i posebni dio'!M35</f>
        <v>2367500</v>
      </c>
    </row>
    <row r="31" spans="1:14" x14ac:dyDescent="0.25">
      <c r="A31" s="123" t="s">
        <v>50</v>
      </c>
      <c r="B31" s="124"/>
      <c r="C31" s="124"/>
      <c r="D31" s="124"/>
      <c r="E31" s="124"/>
      <c r="F31" s="124"/>
      <c r="G31" s="124"/>
      <c r="H31" s="125"/>
      <c r="I31" s="50"/>
      <c r="J31" s="55">
        <f>'Opći i posebni dio'!K84</f>
        <v>42000</v>
      </c>
      <c r="K31" s="55">
        <f>'Opći i posebni dio'!L84</f>
        <v>43000</v>
      </c>
      <c r="L31" s="55">
        <f>'Opći i posebni dio'!M84</f>
        <v>43000</v>
      </c>
    </row>
    <row r="32" spans="1:14" x14ac:dyDescent="0.25">
      <c r="A32" s="118" t="s">
        <v>47</v>
      </c>
      <c r="B32" s="119"/>
      <c r="C32" s="119"/>
      <c r="D32" s="119"/>
      <c r="E32" s="119"/>
      <c r="F32" s="119"/>
      <c r="G32" s="119"/>
      <c r="H32" s="120"/>
      <c r="I32" s="56"/>
      <c r="J32" s="57">
        <f>SUM(J30+J31)</f>
        <v>2373500</v>
      </c>
      <c r="K32" s="57">
        <f>SUM(K30+K31)</f>
        <v>2410500</v>
      </c>
      <c r="L32" s="57">
        <f>SUM(L30+L31)</f>
        <v>2410500</v>
      </c>
    </row>
    <row r="33" spans="1:14" x14ac:dyDescent="0.25">
      <c r="A33" s="123"/>
      <c r="B33" s="124"/>
      <c r="C33" s="124"/>
      <c r="D33" s="124"/>
      <c r="E33" s="124"/>
      <c r="F33" s="124"/>
      <c r="G33" s="124"/>
      <c r="H33" s="125"/>
      <c r="I33" s="50"/>
      <c r="J33" s="55"/>
      <c r="K33" s="55"/>
      <c r="L33" s="55"/>
    </row>
    <row r="34" spans="1:14" x14ac:dyDescent="0.25">
      <c r="A34" s="126" t="s">
        <v>48</v>
      </c>
      <c r="B34" s="127"/>
      <c r="C34" s="127"/>
      <c r="D34" s="127"/>
      <c r="E34" s="127"/>
      <c r="F34" s="127"/>
      <c r="G34" s="127"/>
      <c r="H34" s="128"/>
      <c r="I34" s="56"/>
      <c r="J34" s="57">
        <f>SUM(J28-J32)</f>
        <v>0</v>
      </c>
      <c r="K34" s="57">
        <f>SUM(K28-K32)</f>
        <v>0</v>
      </c>
      <c r="L34" s="57">
        <f>SUM(L28-L32)</f>
        <v>0</v>
      </c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4" x14ac:dyDescent="0.25">
      <c r="A36" s="122" t="s">
        <v>53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4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4" x14ac:dyDescent="0.25">
      <c r="A38" s="117" t="s">
        <v>94</v>
      </c>
      <c r="B38" s="117"/>
      <c r="C38" s="117"/>
      <c r="D38" s="117"/>
      <c r="E38" s="117"/>
      <c r="F38" s="117"/>
      <c r="G38" s="117"/>
      <c r="H38" s="117"/>
      <c r="I38" s="117"/>
      <c r="J38" s="117"/>
    </row>
  </sheetData>
  <mergeCells count="21">
    <mergeCell ref="A4:D4"/>
    <mergeCell ref="A30:H30"/>
    <mergeCell ref="A31:H31"/>
    <mergeCell ref="A25:H25"/>
    <mergeCell ref="A8:C8"/>
    <mergeCell ref="A11:M12"/>
    <mergeCell ref="A17:M17"/>
    <mergeCell ref="A13:J13"/>
    <mergeCell ref="A26:H26"/>
    <mergeCell ref="A23:M23"/>
    <mergeCell ref="A15:M15"/>
    <mergeCell ref="A16:M16"/>
    <mergeCell ref="A38:J38"/>
    <mergeCell ref="A32:H32"/>
    <mergeCell ref="A21:M21"/>
    <mergeCell ref="A36:M36"/>
    <mergeCell ref="A33:H33"/>
    <mergeCell ref="A28:H28"/>
    <mergeCell ref="A27:H27"/>
    <mergeCell ref="A34:H34"/>
    <mergeCell ref="A29:H29"/>
  </mergeCells>
  <phoneticPr fontId="0" type="noConversion"/>
  <pageMargins left="0.15748031496062992" right="0.15748031496062992" top="0.39370078740157483" bottom="0.39370078740157483" header="0.51181102362204722" footer="0.51181102362204722"/>
  <pageSetup paperSize="9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8"/>
  <sheetViews>
    <sheetView topLeftCell="A217" workbookViewId="0">
      <selection activeCell="A243" sqref="A243:M248"/>
    </sheetView>
  </sheetViews>
  <sheetFormatPr defaultRowHeight="12.75" customHeight="1" x14ac:dyDescent="0.25"/>
  <cols>
    <col min="1" max="1" width="4.44140625" customWidth="1"/>
    <col min="2" max="2" width="4.33203125" customWidth="1"/>
    <col min="3" max="3" width="6.33203125" customWidth="1"/>
    <col min="4" max="4" width="8" customWidth="1"/>
    <col min="9" max="9" width="27.21875" customWidth="1"/>
    <col min="10" max="10" width="0" hidden="1" customWidth="1"/>
    <col min="11" max="13" width="18.33203125" customWidth="1"/>
  </cols>
  <sheetData>
    <row r="1" spans="1:14" ht="12.75" customHeight="1" x14ac:dyDescent="0.25">
      <c r="A1" s="171" t="s">
        <v>49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4" ht="12.75" customHeight="1" x14ac:dyDescent="0.25">
      <c r="A2" s="60"/>
      <c r="B2" s="60"/>
      <c r="C2" s="60"/>
      <c r="D2" s="60"/>
      <c r="E2" s="150"/>
      <c r="F2" s="150"/>
      <c r="G2" s="150"/>
      <c r="H2" s="150"/>
      <c r="I2" s="150"/>
      <c r="J2" s="61"/>
      <c r="K2" s="61"/>
      <c r="L2" s="59"/>
      <c r="M2" s="59"/>
    </row>
    <row r="3" spans="1:14" ht="12.75" customHeight="1" x14ac:dyDescent="0.25">
      <c r="A3" s="62" t="s">
        <v>25</v>
      </c>
      <c r="B3" s="62"/>
      <c r="C3" s="62"/>
      <c r="D3" s="62"/>
      <c r="E3" s="158" t="s">
        <v>39</v>
      </c>
      <c r="F3" s="158"/>
      <c r="G3" s="158"/>
      <c r="H3" s="158"/>
      <c r="I3" s="158"/>
      <c r="J3" s="63"/>
      <c r="K3" s="64" t="s">
        <v>118</v>
      </c>
      <c r="L3" s="65" t="s">
        <v>100</v>
      </c>
      <c r="M3" s="65" t="s">
        <v>109</v>
      </c>
    </row>
    <row r="4" spans="1:14" ht="12.75" customHeight="1" x14ac:dyDescent="0.25">
      <c r="A4" s="66"/>
      <c r="B4" s="66"/>
      <c r="C4" s="66"/>
      <c r="D4" s="66"/>
      <c r="E4" s="147"/>
      <c r="F4" s="147"/>
      <c r="G4" s="147"/>
      <c r="H4" s="147"/>
      <c r="I4" s="147"/>
      <c r="J4" s="67"/>
      <c r="K4" s="68"/>
      <c r="L4" s="59"/>
      <c r="M4" s="59"/>
    </row>
    <row r="5" spans="1:14" ht="12.75" customHeight="1" x14ac:dyDescent="0.25">
      <c r="A5" s="77">
        <v>6</v>
      </c>
      <c r="B5" s="78"/>
      <c r="C5" s="78"/>
      <c r="D5" s="78"/>
      <c r="E5" s="153" t="s">
        <v>40</v>
      </c>
      <c r="F5" s="153"/>
      <c r="G5" s="153"/>
      <c r="H5" s="153"/>
      <c r="I5" s="153"/>
      <c r="J5" s="79"/>
      <c r="K5" s="80">
        <f>SUM(K8+K14+K20+K26)</f>
        <v>2373500</v>
      </c>
      <c r="L5" s="80">
        <f>SUM(L8+L14+L20+L26)</f>
        <v>2410500</v>
      </c>
      <c r="M5" s="80">
        <f>SUM(M8+M14+M20+M26)</f>
        <v>2410500</v>
      </c>
    </row>
    <row r="6" spans="1:14" s="48" customFormat="1" ht="12.75" customHeight="1" x14ac:dyDescent="0.25">
      <c r="A6" s="58"/>
      <c r="B6" s="69"/>
      <c r="C6" s="69"/>
      <c r="D6" s="69"/>
      <c r="E6" s="148"/>
      <c r="F6" s="148"/>
      <c r="G6" s="148"/>
      <c r="H6" s="148"/>
      <c r="I6" s="148"/>
      <c r="J6" s="70"/>
      <c r="K6" s="71"/>
      <c r="L6" s="71"/>
      <c r="M6" s="71"/>
    </row>
    <row r="7" spans="1:14" ht="12.75" customHeight="1" x14ac:dyDescent="0.25">
      <c r="A7" s="60"/>
      <c r="B7" s="60"/>
      <c r="C7" s="36"/>
      <c r="D7" s="36"/>
      <c r="E7" s="137"/>
      <c r="F7" s="137"/>
      <c r="G7" s="137"/>
      <c r="H7" s="137"/>
      <c r="I7" s="137"/>
      <c r="J7" s="61"/>
      <c r="K7" s="72"/>
      <c r="L7" s="94"/>
      <c r="M7" s="95"/>
    </row>
    <row r="8" spans="1:14" ht="12.75" customHeight="1" x14ac:dyDescent="0.25">
      <c r="A8" s="81">
        <v>64</v>
      </c>
      <c r="B8" s="82"/>
      <c r="C8" s="82"/>
      <c r="D8" s="82"/>
      <c r="E8" s="152" t="s">
        <v>70</v>
      </c>
      <c r="F8" s="152"/>
      <c r="G8" s="152"/>
      <c r="H8" s="152"/>
      <c r="I8" s="152"/>
      <c r="J8" s="83"/>
      <c r="K8" s="84">
        <f>K10</f>
        <v>100</v>
      </c>
      <c r="L8" s="84">
        <v>100</v>
      </c>
      <c r="M8" s="84">
        <v>100</v>
      </c>
    </row>
    <row r="9" spans="1:14" ht="12.75" customHeight="1" x14ac:dyDescent="0.25">
      <c r="A9" s="60"/>
      <c r="B9" s="60"/>
      <c r="C9" s="60"/>
      <c r="D9" s="60"/>
      <c r="E9" s="137"/>
      <c r="F9" s="137"/>
      <c r="G9" s="137"/>
      <c r="H9" s="137"/>
      <c r="I9" s="137"/>
      <c r="J9" s="61"/>
      <c r="K9" s="74"/>
      <c r="L9" s="94"/>
      <c r="M9" s="95"/>
    </row>
    <row r="10" spans="1:14" ht="12.75" customHeight="1" x14ac:dyDescent="0.25">
      <c r="A10" s="60"/>
      <c r="B10" s="36">
        <v>641</v>
      </c>
      <c r="C10" s="36"/>
      <c r="D10" s="36"/>
      <c r="E10" s="160" t="s">
        <v>71</v>
      </c>
      <c r="F10" s="160"/>
      <c r="G10" s="160"/>
      <c r="H10" s="160"/>
      <c r="I10" s="160"/>
      <c r="J10" s="61"/>
      <c r="K10" s="72">
        <f>K11</f>
        <v>100</v>
      </c>
      <c r="L10" s="72"/>
      <c r="M10" s="72"/>
    </row>
    <row r="11" spans="1:14" ht="12.75" customHeight="1" x14ac:dyDescent="0.25">
      <c r="A11" s="60"/>
      <c r="B11" s="60"/>
      <c r="C11" s="73">
        <v>6413</v>
      </c>
      <c r="D11" s="60"/>
      <c r="E11" s="137" t="s">
        <v>72</v>
      </c>
      <c r="F11" s="137"/>
      <c r="G11" s="137"/>
      <c r="H11" s="137"/>
      <c r="I11" s="137"/>
      <c r="J11" s="61"/>
      <c r="K11" s="75">
        <v>100</v>
      </c>
      <c r="L11" s="95">
        <v>100</v>
      </c>
      <c r="M11" s="95">
        <v>100</v>
      </c>
    </row>
    <row r="12" spans="1:14" ht="12.75" customHeight="1" x14ac:dyDescent="0.25">
      <c r="A12" s="60"/>
      <c r="B12" s="60"/>
      <c r="C12" s="116">
        <v>64132</v>
      </c>
      <c r="D12" s="60"/>
      <c r="E12" s="137" t="s">
        <v>127</v>
      </c>
      <c r="F12" s="137"/>
      <c r="G12" s="137"/>
      <c r="H12" s="137"/>
      <c r="I12" s="137"/>
      <c r="J12" s="61"/>
      <c r="K12" s="75">
        <v>100</v>
      </c>
      <c r="L12" s="95"/>
      <c r="M12" s="95"/>
      <c r="N12" s="108"/>
    </row>
    <row r="13" spans="1:14" ht="12.75" customHeight="1" x14ac:dyDescent="0.25">
      <c r="A13" s="60"/>
      <c r="B13" s="60"/>
      <c r="C13" s="60"/>
      <c r="D13" s="60"/>
      <c r="E13" s="137"/>
      <c r="F13" s="137"/>
      <c r="G13" s="137"/>
      <c r="H13" s="137"/>
      <c r="I13" s="137"/>
      <c r="J13" s="61"/>
      <c r="K13" s="74"/>
      <c r="L13" s="94"/>
      <c r="M13" s="95"/>
    </row>
    <row r="14" spans="1:14" ht="12.75" customHeight="1" x14ac:dyDescent="0.25">
      <c r="A14" s="146">
        <v>65</v>
      </c>
      <c r="B14" s="154"/>
      <c r="C14" s="154"/>
      <c r="D14" s="154"/>
      <c r="E14" s="159" t="s">
        <v>83</v>
      </c>
      <c r="F14" s="159"/>
      <c r="G14" s="159"/>
      <c r="H14" s="159"/>
      <c r="I14" s="159"/>
      <c r="J14" s="83"/>
      <c r="K14" s="157">
        <f>K17</f>
        <v>1000000</v>
      </c>
      <c r="L14" s="157">
        <v>1000000</v>
      </c>
      <c r="M14" s="157">
        <v>1000000</v>
      </c>
    </row>
    <row r="15" spans="1:14" ht="12.75" customHeight="1" x14ac:dyDescent="0.25">
      <c r="A15" s="146"/>
      <c r="B15" s="154"/>
      <c r="C15" s="154"/>
      <c r="D15" s="154"/>
      <c r="E15" s="159"/>
      <c r="F15" s="159"/>
      <c r="G15" s="159"/>
      <c r="H15" s="159"/>
      <c r="I15" s="159"/>
      <c r="J15" s="83"/>
      <c r="K15" s="157"/>
      <c r="L15" s="157"/>
      <c r="M15" s="157"/>
    </row>
    <row r="16" spans="1:14" ht="12.75" customHeight="1" x14ac:dyDescent="0.25">
      <c r="A16" s="60"/>
      <c r="B16" s="60"/>
      <c r="C16" s="73"/>
      <c r="D16" s="60"/>
      <c r="E16" s="137"/>
      <c r="F16" s="137"/>
      <c r="G16" s="137"/>
      <c r="H16" s="137"/>
      <c r="I16" s="137"/>
      <c r="J16" s="61"/>
      <c r="K16" s="74"/>
      <c r="L16" s="94"/>
      <c r="M16" s="95"/>
    </row>
    <row r="17" spans="1:15" ht="12.75" customHeight="1" x14ac:dyDescent="0.25">
      <c r="A17" s="60"/>
      <c r="B17" s="36">
        <v>652</v>
      </c>
      <c r="C17" s="73"/>
      <c r="D17" s="60"/>
      <c r="E17" s="36" t="s">
        <v>0</v>
      </c>
      <c r="F17" s="60"/>
      <c r="G17" s="60"/>
      <c r="H17" s="60"/>
      <c r="I17" s="60"/>
      <c r="J17" s="61"/>
      <c r="K17" s="72">
        <f>SUM(K18:K18)</f>
        <v>1000000</v>
      </c>
      <c r="L17" s="72">
        <f>SUM(L18:L18)</f>
        <v>1000000</v>
      </c>
      <c r="M17" s="72"/>
    </row>
    <row r="18" spans="1:15" ht="12.75" customHeight="1" x14ac:dyDescent="0.25">
      <c r="A18" s="60"/>
      <c r="B18" s="60"/>
      <c r="C18" s="73">
        <v>6526</v>
      </c>
      <c r="D18" s="60"/>
      <c r="E18" s="137" t="s">
        <v>55</v>
      </c>
      <c r="F18" s="137"/>
      <c r="G18" s="137"/>
      <c r="H18" s="137"/>
      <c r="I18" s="137"/>
      <c r="J18" s="61"/>
      <c r="K18" s="74">
        <v>1000000</v>
      </c>
      <c r="L18" s="95">
        <v>1000000</v>
      </c>
      <c r="M18" s="95"/>
    </row>
    <row r="19" spans="1:15" ht="12.75" customHeight="1" x14ac:dyDescent="0.25">
      <c r="A19" s="60"/>
      <c r="B19" s="60"/>
      <c r="C19" s="116">
        <v>65264</v>
      </c>
      <c r="D19" s="60"/>
      <c r="E19" s="137" t="s">
        <v>55</v>
      </c>
      <c r="F19" s="137"/>
      <c r="G19" s="137"/>
      <c r="H19" s="137"/>
      <c r="I19" s="137"/>
      <c r="J19" s="61"/>
      <c r="K19" s="74">
        <v>1000000</v>
      </c>
      <c r="L19" s="94"/>
      <c r="M19" s="95"/>
    </row>
    <row r="20" spans="1:15" ht="12.75" customHeight="1" x14ac:dyDescent="0.25">
      <c r="A20" s="146">
        <v>66</v>
      </c>
      <c r="B20" s="82"/>
      <c r="C20" s="82"/>
      <c r="D20" s="82"/>
      <c r="E20" s="159" t="s">
        <v>87</v>
      </c>
      <c r="F20" s="159"/>
      <c r="G20" s="159"/>
      <c r="H20" s="159"/>
      <c r="I20" s="159"/>
      <c r="J20" s="83"/>
      <c r="K20" s="157">
        <f>K23</f>
        <v>10000</v>
      </c>
      <c r="L20" s="157">
        <v>10000</v>
      </c>
      <c r="M20" s="157">
        <v>10000</v>
      </c>
    </row>
    <row r="21" spans="1:15" ht="12.75" customHeight="1" x14ac:dyDescent="0.25">
      <c r="A21" s="146"/>
      <c r="B21" s="82"/>
      <c r="C21" s="82"/>
      <c r="D21" s="82"/>
      <c r="E21" s="159"/>
      <c r="F21" s="159"/>
      <c r="G21" s="159"/>
      <c r="H21" s="159"/>
      <c r="I21" s="159"/>
      <c r="J21" s="83"/>
      <c r="K21" s="157"/>
      <c r="L21" s="157"/>
      <c r="M21" s="157"/>
    </row>
    <row r="22" spans="1:15" ht="12.75" customHeight="1" x14ac:dyDescent="0.25">
      <c r="A22" s="60"/>
      <c r="B22" s="60"/>
      <c r="C22" s="60"/>
      <c r="D22" s="60"/>
      <c r="E22" s="137"/>
      <c r="F22" s="137"/>
      <c r="G22" s="137"/>
      <c r="H22" s="137"/>
      <c r="I22" s="137"/>
      <c r="J22" s="61"/>
      <c r="K22" s="74"/>
      <c r="L22" s="94"/>
      <c r="M22" s="95"/>
    </row>
    <row r="23" spans="1:15" ht="12.75" customHeight="1" x14ac:dyDescent="0.25">
      <c r="A23" s="60"/>
      <c r="B23" s="36">
        <v>663</v>
      </c>
      <c r="C23" s="36"/>
      <c r="D23" s="36"/>
      <c r="E23" s="160" t="s">
        <v>73</v>
      </c>
      <c r="F23" s="160"/>
      <c r="G23" s="160"/>
      <c r="H23" s="160"/>
      <c r="I23" s="160"/>
      <c r="J23" s="61"/>
      <c r="K23" s="72">
        <f>K24</f>
        <v>10000</v>
      </c>
      <c r="L23" s="72">
        <f>L24</f>
        <v>10000</v>
      </c>
      <c r="M23" s="72">
        <f>M24</f>
        <v>10000</v>
      </c>
    </row>
    <row r="24" spans="1:15" ht="12.75" customHeight="1" x14ac:dyDescent="0.25">
      <c r="A24" s="60"/>
      <c r="B24" s="60"/>
      <c r="C24" s="73">
        <v>6631</v>
      </c>
      <c r="D24" s="60"/>
      <c r="E24" s="137" t="s">
        <v>74</v>
      </c>
      <c r="F24" s="137"/>
      <c r="G24" s="137"/>
      <c r="H24" s="137"/>
      <c r="I24" s="137"/>
      <c r="J24" s="61"/>
      <c r="K24" s="75">
        <v>10000</v>
      </c>
      <c r="L24" s="95">
        <v>10000</v>
      </c>
      <c r="M24" s="95">
        <v>10000</v>
      </c>
    </row>
    <row r="25" spans="1:15" ht="12.75" customHeight="1" x14ac:dyDescent="0.25">
      <c r="A25" s="60"/>
      <c r="B25" s="60"/>
      <c r="C25" s="60">
        <v>66314</v>
      </c>
      <c r="D25" s="60"/>
      <c r="E25" s="137" t="s">
        <v>132</v>
      </c>
      <c r="F25" s="137"/>
      <c r="G25" s="137"/>
      <c r="H25" s="137"/>
      <c r="I25" s="137"/>
      <c r="J25" s="61"/>
      <c r="K25" s="74">
        <v>10000</v>
      </c>
      <c r="L25" s="94"/>
      <c r="M25" s="95"/>
    </row>
    <row r="26" spans="1:15" ht="12.75" customHeight="1" x14ac:dyDescent="0.25">
      <c r="A26" s="81">
        <v>67</v>
      </c>
      <c r="B26" s="82"/>
      <c r="C26" s="82"/>
      <c r="D26" s="82"/>
      <c r="E26" s="152" t="s">
        <v>56</v>
      </c>
      <c r="F26" s="152"/>
      <c r="G26" s="152"/>
      <c r="H26" s="152"/>
      <c r="I26" s="152"/>
      <c r="J26" s="83"/>
      <c r="K26" s="84">
        <f>K28</f>
        <v>1363400</v>
      </c>
      <c r="L26" s="84">
        <v>1400400</v>
      </c>
      <c r="M26" s="84">
        <v>1400400</v>
      </c>
    </row>
    <row r="27" spans="1:15" ht="12.75" customHeight="1" x14ac:dyDescent="0.25">
      <c r="A27" s="60"/>
      <c r="B27" s="60"/>
      <c r="C27" s="60"/>
      <c r="D27" s="60"/>
      <c r="E27" s="137"/>
      <c r="F27" s="137"/>
      <c r="G27" s="137"/>
      <c r="H27" s="137"/>
      <c r="I27" s="137"/>
      <c r="J27" s="61"/>
      <c r="K27" s="74"/>
      <c r="L27" s="94"/>
      <c r="M27" s="95"/>
    </row>
    <row r="28" spans="1:15" ht="12.75" customHeight="1" x14ac:dyDescent="0.25">
      <c r="A28" s="60"/>
      <c r="B28" s="36">
        <v>671</v>
      </c>
      <c r="C28" s="36"/>
      <c r="D28" s="36"/>
      <c r="E28" s="160" t="s">
        <v>57</v>
      </c>
      <c r="F28" s="160"/>
      <c r="G28" s="160"/>
      <c r="H28" s="160"/>
      <c r="I28" s="160"/>
      <c r="J28" s="61"/>
      <c r="K28" s="72">
        <f>K29+K31</f>
        <v>1363400</v>
      </c>
      <c r="L28" s="72">
        <f>L29+L31</f>
        <v>1360400</v>
      </c>
      <c r="M28" s="72">
        <f>M29+M31</f>
        <v>1360400</v>
      </c>
    </row>
    <row r="29" spans="1:15" ht="12.75" customHeight="1" x14ac:dyDescent="0.25">
      <c r="A29" s="60"/>
      <c r="B29" s="60"/>
      <c r="C29" s="73">
        <v>6711</v>
      </c>
      <c r="D29" s="60"/>
      <c r="E29" s="137" t="s">
        <v>58</v>
      </c>
      <c r="F29" s="137"/>
      <c r="G29" s="137"/>
      <c r="H29" s="137"/>
      <c r="I29" s="137"/>
      <c r="J29" s="61"/>
      <c r="K29" s="75">
        <v>1333400</v>
      </c>
      <c r="L29" s="95">
        <v>1360400</v>
      </c>
      <c r="M29" s="95">
        <v>1360400</v>
      </c>
    </row>
    <row r="30" spans="1:15" ht="12.75" customHeight="1" x14ac:dyDescent="0.25">
      <c r="A30" s="60"/>
      <c r="B30" s="60"/>
      <c r="C30" s="116">
        <v>67111</v>
      </c>
      <c r="D30" s="60"/>
      <c r="E30" s="111" t="s">
        <v>128</v>
      </c>
      <c r="F30" s="111"/>
      <c r="G30" s="111"/>
      <c r="H30" s="111"/>
      <c r="I30" s="111"/>
      <c r="J30" s="61"/>
      <c r="K30" s="75">
        <v>1333400</v>
      </c>
      <c r="L30" s="95"/>
      <c r="M30" s="95"/>
      <c r="N30" s="108"/>
      <c r="O30" s="108"/>
    </row>
    <row r="31" spans="1:15" ht="12.75" customHeight="1" x14ac:dyDescent="0.25">
      <c r="A31" s="60"/>
      <c r="B31" s="60"/>
      <c r="C31" s="115">
        <v>6712</v>
      </c>
      <c r="D31" s="60"/>
      <c r="E31" s="137" t="s">
        <v>108</v>
      </c>
      <c r="F31" s="137"/>
      <c r="G31" s="137"/>
      <c r="H31" s="137"/>
      <c r="I31" s="137"/>
      <c r="J31" s="61"/>
      <c r="K31" s="74">
        <v>30000</v>
      </c>
      <c r="L31" s="114"/>
      <c r="M31" s="95"/>
    </row>
    <row r="32" spans="1:15" ht="12.75" customHeight="1" x14ac:dyDescent="0.25">
      <c r="A32" s="8"/>
      <c r="B32" s="8"/>
      <c r="C32" s="8">
        <v>67121</v>
      </c>
      <c r="D32" s="8"/>
      <c r="E32" s="142" t="s">
        <v>129</v>
      </c>
      <c r="F32" s="142"/>
      <c r="G32" s="142"/>
      <c r="H32" s="142"/>
      <c r="I32" s="142"/>
      <c r="J32" s="8"/>
      <c r="K32" s="15">
        <v>30000</v>
      </c>
      <c r="M32" s="96"/>
    </row>
    <row r="33" spans="1:13" ht="12.75" customHeight="1" x14ac:dyDescent="0.25">
      <c r="A33" s="2"/>
      <c r="B33" s="2"/>
      <c r="D33" s="151" t="s">
        <v>95</v>
      </c>
      <c r="E33" s="151"/>
      <c r="F33" s="151"/>
      <c r="G33" s="151"/>
      <c r="H33" s="151"/>
      <c r="I33" s="151"/>
      <c r="J33" s="2"/>
      <c r="K33" s="5">
        <f>SUM(K35+K84)</f>
        <v>2373500</v>
      </c>
      <c r="L33" s="5">
        <f>SUM(L35+L84)</f>
        <v>2410500</v>
      </c>
      <c r="M33" s="5">
        <f>SUM(M35+M84)</f>
        <v>2410500</v>
      </c>
    </row>
    <row r="34" spans="1:13" ht="12.75" customHeight="1" x14ac:dyDescent="0.25">
      <c r="A34" s="8"/>
      <c r="B34" s="8"/>
      <c r="C34" s="8"/>
      <c r="D34" s="8"/>
      <c r="E34" s="138"/>
      <c r="F34" s="138"/>
      <c r="G34" s="138"/>
      <c r="H34" s="138"/>
      <c r="I34" s="138"/>
      <c r="J34" s="8"/>
      <c r="K34" s="14"/>
      <c r="M34" s="96"/>
    </row>
    <row r="35" spans="1:13" ht="12.75" customHeight="1" x14ac:dyDescent="0.25">
      <c r="A35" s="43">
        <v>3</v>
      </c>
      <c r="B35" s="43"/>
      <c r="C35" s="43"/>
      <c r="D35" s="43"/>
      <c r="E35" s="161" t="s">
        <v>26</v>
      </c>
      <c r="F35" s="161"/>
      <c r="G35" s="161"/>
      <c r="H35" s="161"/>
      <c r="I35" s="161"/>
      <c r="J35" s="161"/>
      <c r="K35" s="44">
        <f>SUM(K37+K48+K78)</f>
        <v>2331500</v>
      </c>
      <c r="L35" s="44">
        <f>SUM(L37+L48+L78)</f>
        <v>2367500</v>
      </c>
      <c r="M35" s="44">
        <f>SUM(M37+M48+M78)</f>
        <v>2367500</v>
      </c>
    </row>
    <row r="36" spans="1:13" ht="12.75" customHeight="1" x14ac:dyDescent="0.25">
      <c r="A36" s="17"/>
      <c r="B36" s="8"/>
      <c r="C36" s="8"/>
      <c r="D36" s="8"/>
      <c r="E36" s="138"/>
      <c r="F36" s="138"/>
      <c r="G36" s="138"/>
      <c r="H36" s="138"/>
      <c r="I36" s="138"/>
      <c r="J36" s="8"/>
      <c r="K36" s="14"/>
      <c r="M36" s="96"/>
    </row>
    <row r="37" spans="1:13" ht="12.75" customHeight="1" x14ac:dyDescent="0.25">
      <c r="A37" s="12">
        <v>31</v>
      </c>
      <c r="B37" s="13" t="s">
        <v>1</v>
      </c>
      <c r="C37" s="13"/>
      <c r="D37" s="13"/>
      <c r="E37" s="149" t="s">
        <v>2</v>
      </c>
      <c r="F37" s="149"/>
      <c r="G37" s="149"/>
      <c r="H37" s="149"/>
      <c r="I37" s="149"/>
      <c r="J37" s="149"/>
      <c r="K37" s="18">
        <f>SUM(K39+K42+K45)</f>
        <v>1660000</v>
      </c>
      <c r="L37" s="18">
        <f>L112</f>
        <v>1670000</v>
      </c>
      <c r="M37" s="18">
        <f>M112</f>
        <v>1670000</v>
      </c>
    </row>
    <row r="38" spans="1:13" ht="12.75" customHeight="1" x14ac:dyDescent="0.25">
      <c r="A38" s="8"/>
      <c r="B38" s="8"/>
      <c r="C38" s="8"/>
      <c r="D38" s="8"/>
      <c r="E38" s="138"/>
      <c r="F38" s="138"/>
      <c r="G38" s="138"/>
      <c r="H38" s="138"/>
      <c r="I38" s="138"/>
      <c r="J38" s="8"/>
      <c r="K38" s="14"/>
      <c r="M38" s="96"/>
    </row>
    <row r="39" spans="1:13" ht="12.75" customHeight="1" x14ac:dyDescent="0.25">
      <c r="A39" s="8"/>
      <c r="B39" s="17">
        <v>311</v>
      </c>
      <c r="C39" s="8"/>
      <c r="D39" s="8"/>
      <c r="E39" s="142" t="s">
        <v>37</v>
      </c>
      <c r="F39" s="142"/>
      <c r="G39" s="142"/>
      <c r="H39" s="142"/>
      <c r="I39" s="142"/>
      <c r="J39" s="8"/>
      <c r="K39" s="16">
        <f>K40</f>
        <v>1400000</v>
      </c>
      <c r="L39" s="16">
        <v>1405000</v>
      </c>
      <c r="M39" s="16">
        <v>1405000</v>
      </c>
    </row>
    <row r="40" spans="1:13" ht="12.75" customHeight="1" x14ac:dyDescent="0.25">
      <c r="A40" s="8"/>
      <c r="B40" s="8"/>
      <c r="C40" s="19">
        <v>3111</v>
      </c>
      <c r="D40" s="20"/>
      <c r="E40" s="138" t="s">
        <v>38</v>
      </c>
      <c r="F40" s="138"/>
      <c r="G40" s="138"/>
      <c r="H40" s="138"/>
      <c r="I40" s="138"/>
      <c r="J40" s="138"/>
      <c r="K40" s="14">
        <f>K115</f>
        <v>1400000</v>
      </c>
      <c r="L40" s="95">
        <v>1405000</v>
      </c>
      <c r="M40" s="14">
        <v>1405000</v>
      </c>
    </row>
    <row r="41" spans="1:13" ht="12.75" customHeight="1" x14ac:dyDescent="0.25">
      <c r="A41" s="8"/>
      <c r="B41" s="8"/>
      <c r="C41" s="19"/>
      <c r="D41" s="8"/>
      <c r="E41" s="138"/>
      <c r="F41" s="138"/>
      <c r="G41" s="138"/>
      <c r="H41" s="138"/>
      <c r="I41" s="138"/>
      <c r="J41" s="8"/>
      <c r="K41" s="14"/>
      <c r="L41" s="8"/>
      <c r="M41" s="14"/>
    </row>
    <row r="42" spans="1:13" ht="12.75" customHeight="1" x14ac:dyDescent="0.25">
      <c r="A42" s="8"/>
      <c r="B42" s="17">
        <v>312</v>
      </c>
      <c r="C42" s="19"/>
      <c r="D42" s="8"/>
      <c r="E42" s="142" t="s">
        <v>3</v>
      </c>
      <c r="F42" s="142"/>
      <c r="G42" s="142"/>
      <c r="H42" s="142"/>
      <c r="I42" s="142"/>
      <c r="J42" s="142"/>
      <c r="K42" s="16">
        <f>K43</f>
        <v>70000</v>
      </c>
      <c r="L42" s="16">
        <v>70000</v>
      </c>
      <c r="M42" s="16">
        <v>70000</v>
      </c>
    </row>
    <row r="43" spans="1:13" ht="12.75" customHeight="1" x14ac:dyDescent="0.25">
      <c r="A43" s="8"/>
      <c r="B43" s="8"/>
      <c r="C43" s="19">
        <v>3121</v>
      </c>
      <c r="D43" s="20"/>
      <c r="E43" s="138" t="s">
        <v>3</v>
      </c>
      <c r="F43" s="138"/>
      <c r="G43" s="138"/>
      <c r="H43" s="138"/>
      <c r="I43" s="138"/>
      <c r="J43" s="138"/>
      <c r="K43" s="14">
        <f>K118</f>
        <v>70000</v>
      </c>
      <c r="L43" s="95"/>
      <c r="M43" s="14"/>
    </row>
    <row r="44" spans="1:13" ht="12.75" customHeight="1" x14ac:dyDescent="0.25">
      <c r="A44" s="8"/>
      <c r="B44" s="8"/>
      <c r="C44" s="19"/>
      <c r="D44" s="8"/>
      <c r="E44" s="138"/>
      <c r="F44" s="138"/>
      <c r="G44" s="138"/>
      <c r="H44" s="138"/>
      <c r="I44" s="138"/>
      <c r="J44" s="8"/>
      <c r="K44" s="14"/>
      <c r="L44" s="8"/>
      <c r="M44" s="14"/>
    </row>
    <row r="45" spans="1:13" ht="12.75" customHeight="1" x14ac:dyDescent="0.25">
      <c r="A45" s="8"/>
      <c r="B45" s="17">
        <v>313</v>
      </c>
      <c r="C45" s="19"/>
      <c r="D45" s="8"/>
      <c r="E45" s="142" t="s">
        <v>4</v>
      </c>
      <c r="F45" s="142"/>
      <c r="G45" s="142"/>
      <c r="H45" s="142"/>
      <c r="I45" s="142"/>
      <c r="J45" s="142"/>
      <c r="K45" s="16">
        <f>SUM(K46:K46)</f>
        <v>190000</v>
      </c>
      <c r="L45" s="16">
        <v>195000</v>
      </c>
      <c r="M45" s="16">
        <v>195000</v>
      </c>
    </row>
    <row r="46" spans="1:13" ht="12.75" customHeight="1" x14ac:dyDescent="0.25">
      <c r="A46" s="8"/>
      <c r="B46" s="8"/>
      <c r="C46" s="19">
        <v>3132</v>
      </c>
      <c r="D46" s="20"/>
      <c r="E46" s="138" t="s">
        <v>29</v>
      </c>
      <c r="F46" s="138"/>
      <c r="G46" s="138"/>
      <c r="H46" s="138"/>
      <c r="I46" s="138"/>
      <c r="J46" s="138"/>
      <c r="K46" s="14">
        <f>K124</f>
        <v>190000</v>
      </c>
      <c r="L46" s="95"/>
      <c r="M46" s="14"/>
    </row>
    <row r="47" spans="1:13" ht="12.75" customHeight="1" x14ac:dyDescent="0.25">
      <c r="A47" s="17"/>
      <c r="B47" s="8"/>
      <c r="C47" s="19"/>
      <c r="D47" s="8"/>
      <c r="E47" s="129"/>
      <c r="F47" s="129"/>
      <c r="G47" s="129"/>
      <c r="H47" s="129"/>
      <c r="I47" s="129"/>
      <c r="J47" s="8"/>
      <c r="K47" s="14"/>
      <c r="M47" s="96"/>
    </row>
    <row r="48" spans="1:13" ht="12.75" customHeight="1" x14ac:dyDescent="0.25">
      <c r="A48" s="12">
        <v>32</v>
      </c>
      <c r="B48" s="12"/>
      <c r="C48" s="21"/>
      <c r="D48" s="12"/>
      <c r="E48" s="155" t="s">
        <v>5</v>
      </c>
      <c r="F48" s="155"/>
      <c r="G48" s="155"/>
      <c r="H48" s="155"/>
      <c r="I48" s="155"/>
      <c r="J48" s="155"/>
      <c r="K48" s="18">
        <f>SUM(K50+K55+K63+K72)</f>
        <v>664000</v>
      </c>
      <c r="L48" s="18">
        <f>L129</f>
        <v>690000</v>
      </c>
      <c r="M48" s="18">
        <f>M129</f>
        <v>690000</v>
      </c>
    </row>
    <row r="49" spans="1:13" ht="12.75" customHeight="1" x14ac:dyDescent="0.25">
      <c r="A49" s="8"/>
      <c r="B49" s="8"/>
      <c r="C49" s="19"/>
      <c r="D49" s="8"/>
      <c r="E49" s="138"/>
      <c r="F49" s="138"/>
      <c r="G49" s="138"/>
      <c r="H49" s="138"/>
      <c r="I49" s="138"/>
      <c r="J49" s="8"/>
      <c r="K49" s="14"/>
      <c r="M49" s="96"/>
    </row>
    <row r="50" spans="1:13" ht="12.75" customHeight="1" x14ac:dyDescent="0.25">
      <c r="A50" s="8"/>
      <c r="B50" s="17">
        <v>321</v>
      </c>
      <c r="C50" s="19"/>
      <c r="D50" s="8"/>
      <c r="E50" s="142" t="s">
        <v>6</v>
      </c>
      <c r="F50" s="142"/>
      <c r="G50" s="142"/>
      <c r="H50" s="142"/>
      <c r="I50" s="142"/>
      <c r="J50" s="142"/>
      <c r="K50" s="16">
        <f>SUM(K51+K52+K53)</f>
        <v>93000</v>
      </c>
      <c r="L50" s="16">
        <v>100000</v>
      </c>
      <c r="M50" s="16">
        <v>100000</v>
      </c>
    </row>
    <row r="51" spans="1:13" ht="12.75" customHeight="1" x14ac:dyDescent="0.25">
      <c r="A51" s="8"/>
      <c r="B51" s="8"/>
      <c r="C51" s="19">
        <v>3211</v>
      </c>
      <c r="D51" s="20"/>
      <c r="E51" s="138" t="s">
        <v>7</v>
      </c>
      <c r="F51" s="138"/>
      <c r="G51" s="138"/>
      <c r="H51" s="138"/>
      <c r="I51" s="138"/>
      <c r="J51" s="138"/>
      <c r="K51" s="14">
        <f>K132</f>
        <v>3000</v>
      </c>
      <c r="L51" s="14"/>
      <c r="M51" s="14"/>
    </row>
    <row r="52" spans="1:13" ht="12.75" customHeight="1" x14ac:dyDescent="0.25">
      <c r="A52" s="8"/>
      <c r="B52" s="8"/>
      <c r="C52" s="19">
        <v>3212</v>
      </c>
      <c r="D52" s="20"/>
      <c r="E52" s="138" t="s">
        <v>59</v>
      </c>
      <c r="F52" s="138"/>
      <c r="G52" s="138"/>
      <c r="H52" s="138"/>
      <c r="I52" s="138"/>
      <c r="J52" s="8"/>
      <c r="K52" s="14">
        <f>K135</f>
        <v>75000</v>
      </c>
      <c r="L52" s="14"/>
      <c r="M52" s="14"/>
    </row>
    <row r="53" spans="1:13" ht="12.75" customHeight="1" x14ac:dyDescent="0.25">
      <c r="A53" s="8"/>
      <c r="B53" s="8"/>
      <c r="C53" s="19">
        <v>3213</v>
      </c>
      <c r="D53" s="20"/>
      <c r="E53" s="138" t="s">
        <v>8</v>
      </c>
      <c r="F53" s="138"/>
      <c r="G53" s="138"/>
      <c r="H53" s="138"/>
      <c r="I53" s="138"/>
      <c r="J53" s="138"/>
      <c r="K53" s="14">
        <f>K136</f>
        <v>15000</v>
      </c>
      <c r="L53" s="14"/>
      <c r="M53" s="14"/>
    </row>
    <row r="54" spans="1:13" ht="12.75" customHeight="1" x14ac:dyDescent="0.25">
      <c r="A54" s="105"/>
      <c r="B54" s="105"/>
      <c r="C54" s="106"/>
      <c r="D54" s="105"/>
      <c r="E54" s="106"/>
      <c r="F54" s="106"/>
      <c r="G54" s="106"/>
      <c r="H54" s="106"/>
      <c r="I54" s="106"/>
      <c r="J54" s="105"/>
      <c r="K54" s="14"/>
      <c r="L54" s="105"/>
      <c r="M54" s="14"/>
    </row>
    <row r="55" spans="1:13" ht="12.75" customHeight="1" x14ac:dyDescent="0.25">
      <c r="A55" s="8"/>
      <c r="B55" s="17">
        <v>322</v>
      </c>
      <c r="C55" s="19"/>
      <c r="D55" s="8"/>
      <c r="E55" s="142" t="s">
        <v>9</v>
      </c>
      <c r="F55" s="142"/>
      <c r="G55" s="142"/>
      <c r="H55" s="142"/>
      <c r="I55" s="142"/>
      <c r="J55" s="142"/>
      <c r="K55" s="16">
        <f>SUM(K56+K57+K58+K59+K60+K61)</f>
        <v>467000</v>
      </c>
      <c r="L55" s="16">
        <v>475000</v>
      </c>
      <c r="M55" s="16">
        <v>475000</v>
      </c>
    </row>
    <row r="56" spans="1:13" ht="12.75" customHeight="1" x14ac:dyDescent="0.25">
      <c r="A56" s="8"/>
      <c r="B56" s="8"/>
      <c r="C56" s="19">
        <v>3221</v>
      </c>
      <c r="D56" s="20"/>
      <c r="E56" s="138" t="s">
        <v>28</v>
      </c>
      <c r="F56" s="138"/>
      <c r="G56" s="138"/>
      <c r="H56" s="138"/>
      <c r="I56" s="138"/>
      <c r="J56" s="138"/>
      <c r="K56" s="14">
        <f>K141</f>
        <v>80000</v>
      </c>
      <c r="L56" s="14"/>
      <c r="M56" s="14"/>
    </row>
    <row r="57" spans="1:13" ht="12.75" customHeight="1" x14ac:dyDescent="0.25">
      <c r="A57" s="8"/>
      <c r="B57" s="8"/>
      <c r="C57" s="19">
        <v>3222</v>
      </c>
      <c r="D57" s="20"/>
      <c r="E57" s="138" t="s">
        <v>60</v>
      </c>
      <c r="F57" s="138"/>
      <c r="G57" s="138"/>
      <c r="H57" s="138"/>
      <c r="I57" s="138"/>
      <c r="J57" s="8"/>
      <c r="K57" s="14">
        <f>K146</f>
        <v>170000</v>
      </c>
      <c r="L57" s="14"/>
      <c r="M57" s="14"/>
    </row>
    <row r="58" spans="1:13" ht="12.75" customHeight="1" x14ac:dyDescent="0.25">
      <c r="A58" s="8"/>
      <c r="B58" s="8"/>
      <c r="C58" s="19">
        <v>3223</v>
      </c>
      <c r="D58" s="20"/>
      <c r="E58" s="138" t="s">
        <v>10</v>
      </c>
      <c r="F58" s="138"/>
      <c r="G58" s="138"/>
      <c r="H58" s="138"/>
      <c r="I58" s="138"/>
      <c r="J58" s="138"/>
      <c r="K58" s="14">
        <f>K150</f>
        <v>150000</v>
      </c>
      <c r="L58" s="14"/>
      <c r="M58" s="14"/>
    </row>
    <row r="59" spans="1:13" ht="12.75" customHeight="1" x14ac:dyDescent="0.25">
      <c r="A59" s="8"/>
      <c r="B59" s="8"/>
      <c r="C59" s="19">
        <v>3224</v>
      </c>
      <c r="D59" s="20"/>
      <c r="E59" s="138" t="s">
        <v>11</v>
      </c>
      <c r="F59" s="138"/>
      <c r="G59" s="138"/>
      <c r="H59" s="138"/>
      <c r="I59" s="138"/>
      <c r="J59" s="138"/>
      <c r="K59" s="14">
        <f>K154</f>
        <v>25000</v>
      </c>
      <c r="L59" s="14"/>
      <c r="M59" s="14"/>
    </row>
    <row r="60" spans="1:13" ht="12.75" customHeight="1" x14ac:dyDescent="0.25">
      <c r="A60" s="8"/>
      <c r="B60" s="8"/>
      <c r="C60" s="19">
        <v>3225</v>
      </c>
      <c r="D60" s="20"/>
      <c r="E60" s="138" t="s">
        <v>27</v>
      </c>
      <c r="F60" s="138"/>
      <c r="G60" s="138"/>
      <c r="H60" s="138"/>
      <c r="I60" s="138"/>
      <c r="J60" s="138"/>
      <c r="K60" s="14">
        <f>K156</f>
        <v>35000</v>
      </c>
      <c r="L60" s="14"/>
      <c r="M60" s="14"/>
    </row>
    <row r="61" spans="1:13" ht="12.75" customHeight="1" x14ac:dyDescent="0.25">
      <c r="A61" s="8"/>
      <c r="B61" s="8"/>
      <c r="C61" s="19">
        <v>3227</v>
      </c>
      <c r="D61" s="20"/>
      <c r="E61" s="138" t="s">
        <v>51</v>
      </c>
      <c r="F61" s="138"/>
      <c r="G61" s="138"/>
      <c r="H61" s="138"/>
      <c r="I61" s="138"/>
      <c r="J61" s="8"/>
      <c r="K61" s="14">
        <f t="shared" ref="K61" si="0">K158</f>
        <v>7000</v>
      </c>
      <c r="L61" s="14"/>
      <c r="M61" s="14"/>
    </row>
    <row r="62" spans="1:13" ht="12.75" customHeight="1" x14ac:dyDescent="0.25">
      <c r="A62" s="8"/>
      <c r="B62" s="8"/>
      <c r="C62" s="19"/>
      <c r="D62" s="8"/>
      <c r="E62" s="138"/>
      <c r="F62" s="138"/>
      <c r="G62" s="138"/>
      <c r="H62" s="138"/>
      <c r="I62" s="138"/>
      <c r="J62" s="8"/>
      <c r="K62" s="14"/>
      <c r="L62" s="8"/>
      <c r="M62" s="14"/>
    </row>
    <row r="63" spans="1:13" ht="12.75" customHeight="1" x14ac:dyDescent="0.25">
      <c r="A63" s="8"/>
      <c r="B63" s="17">
        <v>323</v>
      </c>
      <c r="C63" s="19"/>
      <c r="D63" s="8"/>
      <c r="E63" s="142" t="s">
        <v>13</v>
      </c>
      <c r="F63" s="142"/>
      <c r="G63" s="142"/>
      <c r="H63" s="142"/>
      <c r="I63" s="142"/>
      <c r="J63" s="142"/>
      <c r="K63" s="16">
        <f>SUM(K64+K65+K66+K67+K68+K69+K70)</f>
        <v>75000</v>
      </c>
      <c r="L63" s="16">
        <v>80000</v>
      </c>
      <c r="M63" s="16">
        <v>80000</v>
      </c>
    </row>
    <row r="64" spans="1:13" ht="12.75" customHeight="1" x14ac:dyDescent="0.25">
      <c r="A64" s="8"/>
      <c r="B64" s="8"/>
      <c r="C64" s="19">
        <v>3231</v>
      </c>
      <c r="D64" s="20"/>
      <c r="E64" s="138" t="s">
        <v>32</v>
      </c>
      <c r="F64" s="138"/>
      <c r="G64" s="138"/>
      <c r="H64" s="138"/>
      <c r="I64" s="138"/>
      <c r="J64" s="138"/>
      <c r="K64" s="14">
        <f>K162</f>
        <v>8000</v>
      </c>
      <c r="L64" s="14"/>
      <c r="M64" s="14"/>
    </row>
    <row r="65" spans="1:17" ht="12.75" customHeight="1" x14ac:dyDescent="0.25">
      <c r="A65" s="8"/>
      <c r="B65" s="8"/>
      <c r="C65" s="19">
        <v>3232</v>
      </c>
      <c r="D65" s="20"/>
      <c r="E65" s="138" t="s">
        <v>15</v>
      </c>
      <c r="F65" s="138"/>
      <c r="G65" s="138"/>
      <c r="H65" s="138"/>
      <c r="I65" s="138"/>
      <c r="J65" s="138"/>
      <c r="K65" s="14">
        <v>22000</v>
      </c>
      <c r="L65" s="14"/>
      <c r="M65" s="14"/>
    </row>
    <row r="66" spans="1:17" ht="12.75" customHeight="1" x14ac:dyDescent="0.25">
      <c r="A66" s="8"/>
      <c r="B66" s="8"/>
      <c r="C66" s="19">
        <v>3234</v>
      </c>
      <c r="D66" s="20"/>
      <c r="E66" s="138" t="s">
        <v>16</v>
      </c>
      <c r="F66" s="138"/>
      <c r="G66" s="138"/>
      <c r="H66" s="138"/>
      <c r="I66" s="138"/>
      <c r="J66" s="138"/>
      <c r="K66" s="14">
        <f>K168</f>
        <v>15000</v>
      </c>
      <c r="L66" s="14"/>
      <c r="M66" s="14"/>
    </row>
    <row r="67" spans="1:17" ht="12.75" customHeight="1" x14ac:dyDescent="0.25">
      <c r="A67" s="8"/>
      <c r="B67" s="8"/>
      <c r="C67" s="19">
        <v>3236</v>
      </c>
      <c r="D67" s="20"/>
      <c r="E67" s="138" t="s">
        <v>69</v>
      </c>
      <c r="F67" s="138"/>
      <c r="G67" s="138"/>
      <c r="H67" s="138"/>
      <c r="I67" s="138"/>
      <c r="J67" s="138"/>
      <c r="K67" s="14">
        <f>K173</f>
        <v>7000</v>
      </c>
      <c r="L67" s="14"/>
      <c r="M67" s="14"/>
    </row>
    <row r="68" spans="1:17" ht="12.75" customHeight="1" x14ac:dyDescent="0.25">
      <c r="A68" s="8"/>
      <c r="B68" s="8"/>
      <c r="C68" s="19">
        <v>3237</v>
      </c>
      <c r="D68" s="20"/>
      <c r="E68" s="138" t="s">
        <v>17</v>
      </c>
      <c r="F68" s="138"/>
      <c r="G68" s="138"/>
      <c r="H68" s="138"/>
      <c r="I68" s="138"/>
      <c r="J68" s="138"/>
      <c r="K68" s="14">
        <v>5000</v>
      </c>
      <c r="L68" s="14"/>
      <c r="M68" s="14"/>
    </row>
    <row r="69" spans="1:17" ht="12.75" customHeight="1" x14ac:dyDescent="0.25">
      <c r="A69" s="8"/>
      <c r="B69" s="8"/>
      <c r="C69" s="19">
        <v>3238</v>
      </c>
      <c r="D69" s="20"/>
      <c r="E69" s="138" t="s">
        <v>90</v>
      </c>
      <c r="F69" s="144"/>
      <c r="G69" s="144"/>
      <c r="H69" s="144"/>
      <c r="I69" s="144"/>
      <c r="J69" s="19"/>
      <c r="K69" s="14">
        <v>8000</v>
      </c>
      <c r="L69" s="14"/>
      <c r="M69" s="14"/>
    </row>
    <row r="70" spans="1:17" ht="12.75" customHeight="1" x14ac:dyDescent="0.25">
      <c r="A70" s="8"/>
      <c r="B70" s="8"/>
      <c r="C70" s="19">
        <v>3239</v>
      </c>
      <c r="D70" s="20"/>
      <c r="E70" s="138" t="s">
        <v>18</v>
      </c>
      <c r="F70" s="138"/>
      <c r="G70" s="138"/>
      <c r="H70" s="138"/>
      <c r="I70" s="138"/>
      <c r="J70" s="138"/>
      <c r="K70" s="14">
        <v>10000</v>
      </c>
      <c r="L70" s="14"/>
      <c r="M70" s="14"/>
    </row>
    <row r="71" spans="1:17" ht="12.75" customHeight="1" x14ac:dyDescent="0.25">
      <c r="A71" s="8"/>
      <c r="B71" s="8"/>
      <c r="C71" s="19"/>
      <c r="D71" s="20"/>
      <c r="E71" s="138"/>
      <c r="F71" s="138"/>
      <c r="G71" s="138"/>
      <c r="H71" s="138"/>
      <c r="I71" s="138"/>
      <c r="J71" s="8"/>
      <c r="K71" s="14"/>
      <c r="L71" s="8"/>
      <c r="M71" s="14"/>
    </row>
    <row r="72" spans="1:17" ht="12.75" customHeight="1" x14ac:dyDescent="0.25">
      <c r="A72" s="8"/>
      <c r="B72" s="17">
        <v>329</v>
      </c>
      <c r="C72" s="8"/>
      <c r="D72" s="8"/>
      <c r="E72" s="142" t="s">
        <v>19</v>
      </c>
      <c r="F72" s="142"/>
      <c r="G72" s="142"/>
      <c r="H72" s="142"/>
      <c r="I72" s="142"/>
      <c r="J72" s="142"/>
      <c r="K72" s="16">
        <f>SUM(K73+K74+K75+K76)</f>
        <v>29000</v>
      </c>
      <c r="L72" s="16">
        <v>35000</v>
      </c>
      <c r="M72" s="16">
        <v>35000</v>
      </c>
      <c r="O72" s="108"/>
    </row>
    <row r="73" spans="1:17" ht="12.75" customHeight="1" x14ac:dyDescent="0.25">
      <c r="A73" s="8"/>
      <c r="B73" s="17"/>
      <c r="C73" s="19">
        <v>3291</v>
      </c>
      <c r="D73" s="8"/>
      <c r="E73" s="139" t="s">
        <v>85</v>
      </c>
      <c r="F73" s="140"/>
      <c r="G73" s="140"/>
      <c r="H73" s="140"/>
      <c r="I73" s="140"/>
      <c r="J73" s="89"/>
      <c r="K73" s="14">
        <f>K187</f>
        <v>19000</v>
      </c>
      <c r="L73" s="14"/>
      <c r="M73" s="14"/>
      <c r="O73" s="108"/>
    </row>
    <row r="74" spans="1:17" ht="12.75" customHeight="1" x14ac:dyDescent="0.25">
      <c r="A74" s="8"/>
      <c r="B74" s="17"/>
      <c r="C74" s="19">
        <v>3292</v>
      </c>
      <c r="D74" s="8"/>
      <c r="E74" s="138" t="s">
        <v>79</v>
      </c>
      <c r="F74" s="138"/>
      <c r="G74" s="138"/>
      <c r="H74" s="138"/>
      <c r="I74" s="138"/>
      <c r="J74" s="11"/>
      <c r="K74" s="14">
        <f>K189</f>
        <v>5000</v>
      </c>
      <c r="L74" s="14"/>
      <c r="M74" s="14"/>
    </row>
    <row r="75" spans="1:17" ht="12.75" customHeight="1" x14ac:dyDescent="0.25">
      <c r="A75" s="8"/>
      <c r="B75" s="8"/>
      <c r="C75" s="19">
        <v>3293</v>
      </c>
      <c r="D75" s="20"/>
      <c r="E75" s="138" t="s">
        <v>20</v>
      </c>
      <c r="F75" s="138"/>
      <c r="G75" s="138"/>
      <c r="H75" s="138"/>
      <c r="I75" s="138"/>
      <c r="J75" s="138"/>
      <c r="K75" s="14">
        <f>K192</f>
        <v>1000</v>
      </c>
      <c r="L75" s="14"/>
      <c r="M75" s="14"/>
      <c r="O75" s="108"/>
    </row>
    <row r="76" spans="1:17" ht="12.75" customHeight="1" x14ac:dyDescent="0.25">
      <c r="A76" s="8"/>
      <c r="B76" s="8"/>
      <c r="C76" s="19">
        <v>3299</v>
      </c>
      <c r="D76" s="20"/>
      <c r="E76" s="138" t="s">
        <v>19</v>
      </c>
      <c r="F76" s="138"/>
      <c r="G76" s="138"/>
      <c r="H76" s="138"/>
      <c r="I76" s="138"/>
      <c r="J76" s="138"/>
      <c r="K76" s="14">
        <f>K194</f>
        <v>4000</v>
      </c>
      <c r="L76" s="14"/>
      <c r="M76" s="14"/>
    </row>
    <row r="77" spans="1:17" ht="12.75" customHeight="1" x14ac:dyDescent="0.25">
      <c r="A77" s="8"/>
      <c r="B77" s="8"/>
      <c r="C77" s="19"/>
      <c r="D77" s="8"/>
      <c r="E77" s="138"/>
      <c r="F77" s="138"/>
      <c r="G77" s="138"/>
      <c r="H77" s="138"/>
      <c r="I77" s="138"/>
      <c r="J77" s="8"/>
      <c r="K77" s="14"/>
      <c r="M77" s="96"/>
      <c r="O77" s="108"/>
      <c r="P77" s="108"/>
    </row>
    <row r="78" spans="1:17" ht="12.75" customHeight="1" x14ac:dyDescent="0.25">
      <c r="A78" s="12">
        <v>34</v>
      </c>
      <c r="B78" s="13"/>
      <c r="C78" s="22"/>
      <c r="D78" s="13"/>
      <c r="E78" s="155" t="s">
        <v>21</v>
      </c>
      <c r="F78" s="155"/>
      <c r="G78" s="155"/>
      <c r="H78" s="155"/>
      <c r="I78" s="155"/>
      <c r="J78" s="155"/>
      <c r="K78" s="18">
        <f>K80</f>
        <v>7500</v>
      </c>
      <c r="L78" s="18">
        <f>L197</f>
        <v>7500</v>
      </c>
      <c r="M78" s="18">
        <f>M197</f>
        <v>7500</v>
      </c>
      <c r="O78" s="108"/>
      <c r="P78" s="108"/>
    </row>
    <row r="79" spans="1:17" ht="12.75" customHeight="1" x14ac:dyDescent="0.25">
      <c r="A79" s="8"/>
      <c r="B79" s="8"/>
      <c r="C79" s="19"/>
      <c r="D79" s="8"/>
      <c r="E79" s="138"/>
      <c r="F79" s="138"/>
      <c r="G79" s="138"/>
      <c r="H79" s="138"/>
      <c r="I79" s="138"/>
      <c r="J79" s="8"/>
      <c r="K79" s="14"/>
      <c r="M79" s="96"/>
      <c r="O79" s="108"/>
    </row>
    <row r="80" spans="1:17" ht="12.75" customHeight="1" x14ac:dyDescent="0.25">
      <c r="A80" s="8"/>
      <c r="B80" s="11">
        <v>343</v>
      </c>
      <c r="C80" s="19"/>
      <c r="D80" s="8"/>
      <c r="E80" s="142" t="s">
        <v>24</v>
      </c>
      <c r="F80" s="142"/>
      <c r="G80" s="142"/>
      <c r="H80" s="142"/>
      <c r="I80" s="142"/>
      <c r="J80" s="11"/>
      <c r="K80" s="16">
        <f>SUM(K81+K82)</f>
        <v>7500</v>
      </c>
      <c r="L80" s="16"/>
      <c r="M80" s="16"/>
      <c r="P80" s="108"/>
      <c r="Q80" s="108"/>
    </row>
    <row r="81" spans="1:17" ht="12.75" customHeight="1" x14ac:dyDescent="0.25">
      <c r="A81" s="8"/>
      <c r="B81" s="8"/>
      <c r="C81" s="19">
        <v>3431</v>
      </c>
      <c r="D81" s="20"/>
      <c r="E81" s="138" t="s">
        <v>23</v>
      </c>
      <c r="F81" s="138"/>
      <c r="G81" s="138"/>
      <c r="H81" s="138"/>
      <c r="I81" s="138"/>
      <c r="J81" s="138"/>
      <c r="K81" s="14">
        <f>K200</f>
        <v>7000</v>
      </c>
      <c r="L81" s="14"/>
      <c r="M81" s="14"/>
      <c r="O81" s="108"/>
      <c r="P81" s="108"/>
    </row>
    <row r="82" spans="1:17" ht="12.75" customHeight="1" x14ac:dyDescent="0.25">
      <c r="A82" s="8"/>
      <c r="B82" s="8"/>
      <c r="C82" s="19">
        <v>3434</v>
      </c>
      <c r="D82" s="20"/>
      <c r="E82" s="138" t="s">
        <v>54</v>
      </c>
      <c r="F82" s="138"/>
      <c r="G82" s="138"/>
      <c r="H82" s="138"/>
      <c r="I82" s="138"/>
      <c r="J82" s="8"/>
      <c r="K82" s="14">
        <f>K202</f>
        <v>500</v>
      </c>
      <c r="L82" s="14"/>
      <c r="M82" s="14"/>
      <c r="P82" s="108"/>
      <c r="Q82" s="108"/>
    </row>
    <row r="83" spans="1:17" ht="12.75" customHeight="1" x14ac:dyDescent="0.25">
      <c r="A83" s="8"/>
      <c r="B83" s="8"/>
      <c r="C83" s="19"/>
      <c r="D83" s="20"/>
      <c r="E83" s="121"/>
      <c r="F83" s="121"/>
      <c r="G83" s="121"/>
      <c r="H83" s="121"/>
      <c r="I83" s="121"/>
      <c r="J83" s="8"/>
      <c r="K83" s="14"/>
      <c r="L83" s="8"/>
      <c r="M83" s="14"/>
      <c r="P83" s="108"/>
      <c r="Q83" s="108"/>
    </row>
    <row r="84" spans="1:17" ht="12.75" customHeight="1" x14ac:dyDescent="0.25">
      <c r="A84" s="43">
        <v>4</v>
      </c>
      <c r="B84" s="43"/>
      <c r="C84" s="43"/>
      <c r="D84" s="43"/>
      <c r="E84" s="156" t="s">
        <v>75</v>
      </c>
      <c r="F84" s="156"/>
      <c r="G84" s="156"/>
      <c r="H84" s="156"/>
      <c r="I84" s="156"/>
      <c r="J84" s="156"/>
      <c r="K84" s="44">
        <f>SUM(K86)</f>
        <v>42000</v>
      </c>
      <c r="L84" s="44">
        <f>SUM(L86)</f>
        <v>43000</v>
      </c>
      <c r="M84" s="44">
        <f>SUM(M86)</f>
        <v>43000</v>
      </c>
      <c r="O84" s="108"/>
      <c r="Q84" s="108"/>
    </row>
    <row r="85" spans="1:17" ht="12.75" customHeight="1" x14ac:dyDescent="0.25">
      <c r="A85" s="17"/>
      <c r="B85" s="8"/>
      <c r="C85" s="8"/>
      <c r="D85" s="8"/>
      <c r="E85" s="138"/>
      <c r="F85" s="138"/>
      <c r="G85" s="138"/>
      <c r="H85" s="138"/>
      <c r="I85" s="138"/>
      <c r="J85" s="8"/>
      <c r="K85" s="14"/>
      <c r="L85" s="14"/>
      <c r="M85" s="14"/>
      <c r="O85" s="108"/>
      <c r="Q85" s="108"/>
    </row>
    <row r="86" spans="1:17" ht="12.75" customHeight="1" x14ac:dyDescent="0.25">
      <c r="A86" s="12">
        <v>42</v>
      </c>
      <c r="B86" s="13" t="s">
        <v>1</v>
      </c>
      <c r="C86" s="13"/>
      <c r="D86" s="13"/>
      <c r="E86" s="149" t="s">
        <v>76</v>
      </c>
      <c r="F86" s="149"/>
      <c r="G86" s="149"/>
      <c r="H86" s="149"/>
      <c r="I86" s="149"/>
      <c r="J86" s="149"/>
      <c r="K86" s="18">
        <f>K88</f>
        <v>42000</v>
      </c>
      <c r="L86" s="18">
        <f>L207</f>
        <v>43000</v>
      </c>
      <c r="M86" s="18">
        <f>M207</f>
        <v>43000</v>
      </c>
      <c r="P86" s="108"/>
    </row>
    <row r="87" spans="1:17" ht="12.75" customHeight="1" x14ac:dyDescent="0.25">
      <c r="A87" s="8"/>
      <c r="B87" s="8"/>
      <c r="C87" s="8"/>
      <c r="D87" s="8"/>
      <c r="E87" s="138"/>
      <c r="F87" s="138"/>
      <c r="G87" s="138"/>
      <c r="H87" s="138"/>
      <c r="I87" s="138"/>
      <c r="J87" s="8"/>
      <c r="K87" s="14"/>
      <c r="L87" s="14"/>
      <c r="M87" s="14"/>
      <c r="O87" s="108"/>
      <c r="P87" s="108"/>
    </row>
    <row r="88" spans="1:17" ht="12.75" customHeight="1" x14ac:dyDescent="0.25">
      <c r="A88" s="8"/>
      <c r="B88" s="17">
        <v>422</v>
      </c>
      <c r="C88" s="8"/>
      <c r="D88" s="8"/>
      <c r="E88" s="142" t="s">
        <v>77</v>
      </c>
      <c r="F88" s="142"/>
      <c r="G88" s="142"/>
      <c r="H88" s="142"/>
      <c r="I88" s="142"/>
      <c r="J88" s="8"/>
      <c r="K88" s="16">
        <f>SUM(K89+K90+K91+K92+K94)</f>
        <v>42000</v>
      </c>
      <c r="L88" s="16"/>
      <c r="M88" s="16"/>
      <c r="O88" s="108"/>
    </row>
    <row r="89" spans="1:17" ht="12.75" customHeight="1" x14ac:dyDescent="0.25">
      <c r="A89" s="8"/>
      <c r="B89" s="8"/>
      <c r="C89" s="19">
        <v>4221</v>
      </c>
      <c r="D89" s="20"/>
      <c r="E89" s="138" t="s">
        <v>84</v>
      </c>
      <c r="F89" s="138"/>
      <c r="G89" s="138"/>
      <c r="H89" s="138"/>
      <c r="I89" s="138"/>
      <c r="J89" s="138"/>
      <c r="K89" s="14">
        <v>3000</v>
      </c>
      <c r="L89" s="14"/>
      <c r="M89" s="14"/>
      <c r="O89" s="108"/>
      <c r="P89" s="108"/>
    </row>
    <row r="90" spans="1:17" ht="12.75" customHeight="1" x14ac:dyDescent="0.25">
      <c r="A90" s="8"/>
      <c r="B90" s="8"/>
      <c r="C90" s="19">
        <v>4227</v>
      </c>
      <c r="D90" s="8"/>
      <c r="E90" s="138" t="s">
        <v>88</v>
      </c>
      <c r="F90" s="138"/>
      <c r="G90" s="138"/>
      <c r="H90" s="138"/>
      <c r="I90" s="138"/>
      <c r="J90" s="8"/>
      <c r="K90" s="14">
        <v>2000</v>
      </c>
      <c r="L90" s="14"/>
      <c r="M90" s="14"/>
      <c r="Q90" s="108"/>
    </row>
    <row r="91" spans="1:17" ht="12.75" customHeight="1" x14ac:dyDescent="0.25">
      <c r="A91" s="8"/>
      <c r="B91" s="8"/>
      <c r="C91" s="19">
        <v>4223</v>
      </c>
      <c r="D91" s="8"/>
      <c r="E91" s="138" t="s">
        <v>101</v>
      </c>
      <c r="F91" s="138"/>
      <c r="G91" s="138"/>
      <c r="H91" s="138"/>
      <c r="I91" s="138"/>
      <c r="J91" s="8"/>
      <c r="K91" s="14">
        <f>K214</f>
        <v>15000</v>
      </c>
      <c r="L91" s="8"/>
      <c r="M91" s="14"/>
      <c r="O91" s="108"/>
    </row>
    <row r="92" spans="1:17" ht="12.75" customHeight="1" x14ac:dyDescent="0.25">
      <c r="A92" s="8"/>
      <c r="B92" s="17"/>
      <c r="C92" s="19">
        <v>4225</v>
      </c>
      <c r="D92" s="8"/>
      <c r="E92" s="117" t="s">
        <v>102</v>
      </c>
      <c r="F92" s="165"/>
      <c r="G92" s="165"/>
      <c r="H92" s="165"/>
      <c r="I92" s="165"/>
      <c r="J92" s="165"/>
      <c r="K92" s="14">
        <f>K216</f>
        <v>15000</v>
      </c>
      <c r="M92" s="96"/>
      <c r="O92" s="108"/>
      <c r="P92" s="108"/>
    </row>
    <row r="93" spans="1:17" ht="12.75" customHeight="1" x14ac:dyDescent="0.25">
      <c r="A93" s="60"/>
      <c r="B93" s="60"/>
      <c r="C93" s="73">
        <v>42259</v>
      </c>
      <c r="D93" s="60"/>
      <c r="E93" s="174" t="s">
        <v>124</v>
      </c>
      <c r="F93" s="174"/>
      <c r="G93" s="174"/>
      <c r="H93" s="174"/>
      <c r="I93" s="174"/>
      <c r="J93" s="61"/>
      <c r="K93" s="75">
        <v>15000</v>
      </c>
      <c r="L93" s="94"/>
      <c r="M93" s="95"/>
      <c r="O93" s="108"/>
      <c r="P93" s="108"/>
    </row>
    <row r="94" spans="1:17" ht="12.75" customHeight="1" x14ac:dyDescent="0.25">
      <c r="A94" s="60"/>
      <c r="B94" s="60"/>
      <c r="C94" s="73">
        <v>4262</v>
      </c>
      <c r="D94" s="60"/>
      <c r="E94" s="137" t="s">
        <v>126</v>
      </c>
      <c r="F94" s="137"/>
      <c r="G94" s="137"/>
      <c r="H94" s="137"/>
      <c r="I94" s="137"/>
      <c r="J94" s="61"/>
      <c r="K94" s="75">
        <v>7000</v>
      </c>
      <c r="L94" s="59"/>
      <c r="M94" s="59"/>
    </row>
    <row r="95" spans="1:17" ht="12.75" customHeight="1" x14ac:dyDescent="0.25">
      <c r="A95" s="60"/>
      <c r="B95" s="60"/>
      <c r="C95" s="73"/>
      <c r="D95" s="60"/>
      <c r="E95" s="73"/>
      <c r="F95" s="73"/>
      <c r="G95" s="73"/>
      <c r="H95" s="73"/>
      <c r="I95" s="73"/>
      <c r="J95" s="61"/>
      <c r="K95" s="75"/>
      <c r="L95" s="59"/>
      <c r="M95" s="59"/>
      <c r="O95" s="108"/>
    </row>
    <row r="96" spans="1:17" ht="12.75" customHeight="1" x14ac:dyDescent="0.25">
      <c r="A96" s="142" t="s">
        <v>52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</row>
    <row r="97" spans="1:17" ht="12.75" customHeight="1" x14ac:dyDescent="0.25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O97" s="108"/>
      <c r="P97" s="108"/>
    </row>
    <row r="98" spans="1:17" ht="12.75" customHeight="1" x14ac:dyDescent="0.25">
      <c r="A98" s="121" t="s">
        <v>97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</row>
    <row r="99" spans="1:17" ht="12.75" customHeight="1" x14ac:dyDescent="0.25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P99" s="108"/>
    </row>
    <row r="100" spans="1:17" ht="12.75" customHeight="1" x14ac:dyDescent="0.25">
      <c r="A100" s="138" t="s">
        <v>106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</row>
    <row r="101" spans="1:17" ht="12.75" customHeight="1" x14ac:dyDescent="0.25">
      <c r="A101" s="138" t="s">
        <v>98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Q101" s="108"/>
    </row>
    <row r="102" spans="1:17" ht="12.75" customHeight="1" x14ac:dyDescent="0.25">
      <c r="A102" s="90"/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P102" s="108"/>
    </row>
    <row r="103" spans="1:17" ht="12.75" customHeight="1" x14ac:dyDescent="0.25">
      <c r="A103" s="7"/>
      <c r="B103" s="1"/>
      <c r="C103" s="172" t="s">
        <v>86</v>
      </c>
      <c r="D103" s="172"/>
      <c r="E103" s="173"/>
      <c r="F103" s="173"/>
      <c r="G103" s="173"/>
      <c r="H103" s="173"/>
      <c r="I103" s="173"/>
      <c r="J103" s="3"/>
      <c r="K103" s="6">
        <f>K105</f>
        <v>2373500</v>
      </c>
      <c r="L103" s="6">
        <f>L105</f>
        <v>2410500</v>
      </c>
      <c r="M103" s="6">
        <f>M105</f>
        <v>2410500</v>
      </c>
      <c r="O103" s="108"/>
    </row>
    <row r="104" spans="1:17" ht="12.75" customHeight="1" x14ac:dyDescent="0.25">
      <c r="A104" s="24"/>
      <c r="B104" s="23"/>
      <c r="C104" s="24"/>
      <c r="D104" s="24"/>
      <c r="E104" s="24"/>
      <c r="F104" s="24"/>
      <c r="G104" s="24"/>
      <c r="H104" s="24"/>
      <c r="I104" s="24"/>
      <c r="J104" s="24"/>
      <c r="K104" s="39"/>
      <c r="L104" s="39"/>
      <c r="M104" s="39"/>
      <c r="P104" s="108"/>
    </row>
    <row r="105" spans="1:17" ht="12.75" customHeight="1" x14ac:dyDescent="0.25">
      <c r="A105" s="91"/>
      <c r="B105" s="153" t="s">
        <v>105</v>
      </c>
      <c r="C105" s="153"/>
      <c r="D105" s="153"/>
      <c r="E105" s="153"/>
      <c r="F105" s="153"/>
      <c r="G105" s="153"/>
      <c r="H105" s="153"/>
      <c r="I105" s="153"/>
      <c r="J105" s="91"/>
      <c r="K105" s="92">
        <f>SUM(K107)</f>
        <v>2373500</v>
      </c>
      <c r="L105" s="92">
        <f>SUM(L107)</f>
        <v>2410500</v>
      </c>
      <c r="M105" s="92">
        <f>SUM(M107)</f>
        <v>2410500</v>
      </c>
    </row>
    <row r="106" spans="1:17" ht="12.75" customHeight="1" x14ac:dyDescent="0.25">
      <c r="A106" s="86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</row>
    <row r="107" spans="1:17" ht="12.75" customHeight="1" x14ac:dyDescent="0.25">
      <c r="A107" s="40"/>
      <c r="B107" s="164" t="s">
        <v>33</v>
      </c>
      <c r="C107" s="164"/>
      <c r="D107" s="164"/>
      <c r="E107" s="145" t="s">
        <v>65</v>
      </c>
      <c r="F107" s="130"/>
      <c r="G107" s="130"/>
      <c r="H107" s="130"/>
      <c r="I107" s="130"/>
      <c r="J107" s="23"/>
      <c r="K107" s="28">
        <f>SUM(K109)</f>
        <v>2373500</v>
      </c>
      <c r="L107" s="28">
        <f>SUM(L109)</f>
        <v>2410500</v>
      </c>
      <c r="M107" s="28">
        <f>SUM(M109)</f>
        <v>2410500</v>
      </c>
    </row>
    <row r="108" spans="1:17" ht="12.75" customHeight="1" x14ac:dyDescent="0.25">
      <c r="A108" s="24"/>
      <c r="B108" s="141"/>
      <c r="C108" s="141"/>
      <c r="D108" s="141"/>
      <c r="E108" s="144"/>
      <c r="F108" s="144"/>
      <c r="G108" s="144"/>
      <c r="H108" s="144"/>
      <c r="I108" s="144"/>
      <c r="J108" s="24"/>
      <c r="K108" s="25"/>
      <c r="L108" s="25"/>
      <c r="M108" s="25"/>
    </row>
    <row r="109" spans="1:17" ht="12.75" customHeight="1" x14ac:dyDescent="0.25">
      <c r="A109" s="24"/>
      <c r="B109" s="168" t="s">
        <v>34</v>
      </c>
      <c r="C109" s="168"/>
      <c r="D109" s="168"/>
      <c r="E109" s="29" t="s">
        <v>80</v>
      </c>
      <c r="F109" s="166" t="s">
        <v>61</v>
      </c>
      <c r="G109" s="130"/>
      <c r="H109" s="130"/>
      <c r="I109" s="130"/>
      <c r="J109" s="30"/>
      <c r="K109" s="31">
        <f>SUM(K110+K127)</f>
        <v>2373500</v>
      </c>
      <c r="L109" s="31">
        <f>SUM(L110+L127)</f>
        <v>2410500</v>
      </c>
      <c r="M109" s="31">
        <f>SUM(M110+M127)</f>
        <v>2410500</v>
      </c>
    </row>
    <row r="110" spans="1:17" ht="12.75" customHeight="1" x14ac:dyDescent="0.25">
      <c r="A110" s="24"/>
      <c r="B110" s="141" t="s">
        <v>35</v>
      </c>
      <c r="C110" s="141"/>
      <c r="D110" s="141"/>
      <c r="E110" s="32" t="s">
        <v>81</v>
      </c>
      <c r="F110" s="167" t="s">
        <v>64</v>
      </c>
      <c r="G110" s="130"/>
      <c r="H110" s="130"/>
      <c r="I110" s="130"/>
      <c r="J110" s="24"/>
      <c r="K110" s="25">
        <f>K112</f>
        <v>1660000</v>
      </c>
      <c r="L110" s="25">
        <f>L112</f>
        <v>1670000</v>
      </c>
      <c r="M110" s="25">
        <f>M112</f>
        <v>1670000</v>
      </c>
    </row>
    <row r="111" spans="1:17" ht="12.75" customHeight="1" x14ac:dyDescent="0.25">
      <c r="A111" s="24"/>
      <c r="B111" s="23" t="s">
        <v>36</v>
      </c>
      <c r="C111" s="24"/>
      <c r="D111" s="24"/>
      <c r="E111" s="166" t="s">
        <v>91</v>
      </c>
      <c r="F111" s="130"/>
      <c r="G111" s="130"/>
      <c r="H111" s="130"/>
      <c r="I111" s="130"/>
      <c r="J111" s="24"/>
      <c r="K111" s="25"/>
      <c r="L111" s="8"/>
      <c r="M111" s="14"/>
    </row>
    <row r="112" spans="1:17" ht="12.75" customHeight="1" x14ac:dyDescent="0.25">
      <c r="A112" s="33">
        <v>31</v>
      </c>
      <c r="B112" s="34" t="s">
        <v>1</v>
      </c>
      <c r="C112" s="34"/>
      <c r="D112" s="34"/>
      <c r="E112" s="143" t="s">
        <v>2</v>
      </c>
      <c r="F112" s="143"/>
      <c r="G112" s="143"/>
      <c r="H112" s="143"/>
      <c r="I112" s="143"/>
      <c r="J112" s="34"/>
      <c r="K112" s="35">
        <f>K114+K117+K123</f>
        <v>1660000</v>
      </c>
      <c r="L112" s="35">
        <v>1670000</v>
      </c>
      <c r="M112" s="35">
        <v>1670000</v>
      </c>
    </row>
    <row r="113" spans="1:15" ht="12.75" customHeight="1" x14ac:dyDescent="0.25">
      <c r="A113" s="36"/>
      <c r="B113" s="24"/>
      <c r="C113" s="24"/>
      <c r="D113" s="24"/>
      <c r="E113" s="139"/>
      <c r="F113" s="139"/>
      <c r="G113" s="139"/>
      <c r="H113" s="139"/>
      <c r="I113" s="139"/>
      <c r="J113" s="24"/>
      <c r="K113" s="25"/>
      <c r="L113" s="25"/>
      <c r="M113" s="25"/>
    </row>
    <row r="114" spans="1:15" ht="12.75" customHeight="1" x14ac:dyDescent="0.25">
      <c r="A114" s="24"/>
      <c r="B114" s="23">
        <v>311</v>
      </c>
      <c r="C114" s="41"/>
      <c r="D114" s="24"/>
      <c r="E114" s="141" t="s">
        <v>37</v>
      </c>
      <c r="F114" s="141"/>
      <c r="G114" s="141"/>
      <c r="H114" s="141"/>
      <c r="I114" s="141"/>
      <c r="J114" s="24"/>
      <c r="K114" s="28">
        <f>K115</f>
        <v>1400000</v>
      </c>
      <c r="L114" s="28"/>
      <c r="M114" s="28"/>
    </row>
    <row r="115" spans="1:15" ht="12.75" customHeight="1" x14ac:dyDescent="0.25">
      <c r="A115" s="24"/>
      <c r="B115" s="24"/>
      <c r="C115" s="41">
        <v>3111</v>
      </c>
      <c r="D115" s="37"/>
      <c r="E115" s="139" t="s">
        <v>38</v>
      </c>
      <c r="F115" s="139"/>
      <c r="G115" s="139"/>
      <c r="H115" s="139"/>
      <c r="I115" s="139"/>
      <c r="J115" s="24"/>
      <c r="K115" s="14">
        <v>1400000</v>
      </c>
      <c r="L115" s="14"/>
      <c r="M115" s="14"/>
      <c r="O115" s="108"/>
    </row>
    <row r="116" spans="1:15" ht="12.75" customHeight="1" x14ac:dyDescent="0.25">
      <c r="A116" s="24"/>
      <c r="B116" s="24"/>
      <c r="C116" s="41"/>
      <c r="D116" s="37"/>
      <c r="E116" s="139"/>
      <c r="F116" s="139"/>
      <c r="G116" s="139"/>
      <c r="H116" s="139"/>
      <c r="I116" s="139"/>
      <c r="J116" s="24"/>
      <c r="K116" s="25"/>
      <c r="L116" s="8"/>
      <c r="M116" s="14"/>
    </row>
    <row r="117" spans="1:15" ht="12.75" customHeight="1" x14ac:dyDescent="0.25">
      <c r="A117" s="24"/>
      <c r="B117" s="23">
        <v>312</v>
      </c>
      <c r="C117" s="41"/>
      <c r="D117" s="37"/>
      <c r="E117" s="141" t="s">
        <v>3</v>
      </c>
      <c r="F117" s="141"/>
      <c r="G117" s="141"/>
      <c r="H117" s="141"/>
      <c r="I117" s="141"/>
      <c r="J117" s="24"/>
      <c r="K117" s="28">
        <f>K118</f>
        <v>70000</v>
      </c>
      <c r="L117" s="28"/>
      <c r="M117" s="28"/>
      <c r="O117" s="108"/>
    </row>
    <row r="118" spans="1:15" ht="12.75" customHeight="1" x14ac:dyDescent="0.25">
      <c r="A118" s="24"/>
      <c r="B118" s="24"/>
      <c r="C118" s="41">
        <v>3121</v>
      </c>
      <c r="D118" s="37"/>
      <c r="E118" s="139" t="s">
        <v>3</v>
      </c>
      <c r="F118" s="139"/>
      <c r="G118" s="139"/>
      <c r="H118" s="139"/>
      <c r="I118" s="139"/>
      <c r="J118" s="24"/>
      <c r="K118" s="14">
        <v>70000</v>
      </c>
      <c r="L118" s="14"/>
      <c r="M118" s="14"/>
    </row>
    <row r="119" spans="1:15" ht="12.75" customHeight="1" x14ac:dyDescent="0.25">
      <c r="A119" s="105"/>
      <c r="B119" s="105"/>
      <c r="C119" s="20">
        <v>31215</v>
      </c>
      <c r="D119" s="20"/>
      <c r="E119" s="138" t="s">
        <v>167</v>
      </c>
      <c r="F119" s="138"/>
      <c r="G119" s="138"/>
      <c r="H119" s="138"/>
      <c r="I119" s="138"/>
      <c r="J119" s="106"/>
      <c r="K119" s="14">
        <v>4000</v>
      </c>
      <c r="L119" s="95"/>
      <c r="M119" s="14"/>
    </row>
    <row r="120" spans="1:15" ht="12.75" customHeight="1" x14ac:dyDescent="0.25">
      <c r="A120" s="105"/>
      <c r="B120" s="105"/>
      <c r="C120" s="20">
        <v>31216</v>
      </c>
      <c r="D120" s="20"/>
      <c r="E120" s="138" t="s">
        <v>168</v>
      </c>
      <c r="F120" s="138"/>
      <c r="G120" s="138"/>
      <c r="H120" s="138"/>
      <c r="I120" s="138"/>
      <c r="J120" s="106"/>
      <c r="K120" s="14">
        <v>21000</v>
      </c>
      <c r="L120" s="95"/>
      <c r="M120" s="14"/>
    </row>
    <row r="121" spans="1:15" ht="12.75" customHeight="1" x14ac:dyDescent="0.25">
      <c r="A121" s="105"/>
      <c r="B121" s="105"/>
      <c r="C121" s="20">
        <v>31219</v>
      </c>
      <c r="D121" s="20"/>
      <c r="E121" s="138" t="s">
        <v>169</v>
      </c>
      <c r="F121" s="138"/>
      <c r="G121" s="138"/>
      <c r="H121" s="138"/>
      <c r="I121" s="138"/>
      <c r="J121" s="106"/>
      <c r="K121" s="14">
        <v>45000</v>
      </c>
      <c r="L121" s="95"/>
      <c r="M121" s="14"/>
    </row>
    <row r="122" spans="1:15" ht="12.75" customHeight="1" x14ac:dyDescent="0.25">
      <c r="A122" s="24"/>
      <c r="B122" s="24"/>
      <c r="C122" s="41"/>
      <c r="D122" s="37"/>
      <c r="E122" s="139"/>
      <c r="F122" s="139"/>
      <c r="G122" s="139"/>
      <c r="H122" s="139"/>
      <c r="I122" s="139"/>
      <c r="J122" s="24"/>
      <c r="K122" s="25"/>
      <c r="L122" s="8"/>
      <c r="M122" s="14"/>
    </row>
    <row r="123" spans="1:15" ht="12.75" customHeight="1" x14ac:dyDescent="0.25">
      <c r="A123" s="24"/>
      <c r="B123" s="23">
        <v>313</v>
      </c>
      <c r="C123" s="41"/>
      <c r="D123" s="37"/>
      <c r="E123" s="141" t="s">
        <v>4</v>
      </c>
      <c r="F123" s="141"/>
      <c r="G123" s="141"/>
      <c r="H123" s="141"/>
      <c r="I123" s="141"/>
      <c r="J123" s="24"/>
      <c r="K123" s="27">
        <f>SUM(K124:K124)</f>
        <v>190000</v>
      </c>
      <c r="L123" s="27"/>
      <c r="M123" s="27"/>
    </row>
    <row r="124" spans="1:15" ht="12.75" customHeight="1" x14ac:dyDescent="0.25">
      <c r="A124" s="24"/>
      <c r="B124" s="24"/>
      <c r="C124" s="41">
        <v>3132</v>
      </c>
      <c r="D124" s="37"/>
      <c r="E124" s="139" t="s">
        <v>29</v>
      </c>
      <c r="F124" s="139"/>
      <c r="G124" s="139"/>
      <c r="H124" s="139"/>
      <c r="I124" s="139"/>
      <c r="J124" s="24"/>
      <c r="K124" s="38">
        <v>190000</v>
      </c>
      <c r="L124" s="14"/>
      <c r="M124" s="14"/>
    </row>
    <row r="125" spans="1:15" ht="12.75" customHeight="1" x14ac:dyDescent="0.25">
      <c r="A125" s="105"/>
      <c r="B125" s="105"/>
      <c r="C125" s="20">
        <v>31321</v>
      </c>
      <c r="D125" s="20"/>
      <c r="E125" s="138" t="s">
        <v>29</v>
      </c>
      <c r="F125" s="138"/>
      <c r="G125" s="138"/>
      <c r="H125" s="138"/>
      <c r="I125" s="138"/>
      <c r="J125" s="106"/>
      <c r="K125" s="14">
        <v>190000</v>
      </c>
      <c r="L125" s="95"/>
      <c r="M125" s="14"/>
    </row>
    <row r="126" spans="1:15" ht="12.75" customHeight="1" x14ac:dyDescent="0.25">
      <c r="A126" s="24"/>
      <c r="B126" s="24"/>
      <c r="C126" s="24"/>
      <c r="D126" s="37"/>
      <c r="E126" s="139"/>
      <c r="F126" s="139"/>
      <c r="G126" s="139"/>
      <c r="H126" s="139"/>
      <c r="I126" s="139"/>
      <c r="J126" s="24"/>
      <c r="K126" s="25"/>
      <c r="L126" s="8"/>
      <c r="M126" s="14"/>
    </row>
    <row r="127" spans="1:15" ht="12.75" customHeight="1" x14ac:dyDescent="0.25">
      <c r="A127" s="24"/>
      <c r="B127" s="162" t="s">
        <v>82</v>
      </c>
      <c r="C127" s="162"/>
      <c r="D127" s="162"/>
      <c r="E127" s="162"/>
      <c r="F127" s="162"/>
      <c r="G127" s="162"/>
      <c r="H127" s="162"/>
      <c r="I127" s="162"/>
      <c r="J127" s="24"/>
      <c r="K127" s="25">
        <f>SUM(K129+K197+K205)</f>
        <v>713500</v>
      </c>
      <c r="L127" s="25">
        <f>SUM(L129+L197+L205)</f>
        <v>740500</v>
      </c>
      <c r="M127" s="25">
        <f>SUM(M129+M197+M205)</f>
        <v>740500</v>
      </c>
    </row>
    <row r="128" spans="1:15" ht="12.75" customHeight="1" x14ac:dyDescent="0.25">
      <c r="A128" s="24"/>
      <c r="B128" s="145" t="s">
        <v>92</v>
      </c>
      <c r="C128" s="145"/>
      <c r="D128" s="145"/>
      <c r="E128" s="145"/>
      <c r="F128" s="145"/>
      <c r="G128" s="145"/>
      <c r="H128" s="145"/>
      <c r="I128" s="145"/>
      <c r="J128" s="24"/>
      <c r="K128" s="25"/>
      <c r="L128" s="25"/>
      <c r="M128" s="25"/>
    </row>
    <row r="129" spans="1:14" ht="12.75" customHeight="1" x14ac:dyDescent="0.25">
      <c r="A129" s="33">
        <v>32</v>
      </c>
      <c r="B129" s="34"/>
      <c r="C129" s="34"/>
      <c r="D129" s="34"/>
      <c r="E129" s="143" t="s">
        <v>5</v>
      </c>
      <c r="F129" s="143"/>
      <c r="G129" s="143"/>
      <c r="H129" s="143"/>
      <c r="I129" s="143"/>
      <c r="J129" s="34"/>
      <c r="K129" s="35">
        <f>K131+K140+K161+K186</f>
        <v>664000</v>
      </c>
      <c r="L129" s="35">
        <v>690000</v>
      </c>
      <c r="M129" s="35">
        <v>690000</v>
      </c>
    </row>
    <row r="130" spans="1:14" ht="12.75" customHeight="1" x14ac:dyDescent="0.25">
      <c r="A130" s="36"/>
      <c r="B130" s="24"/>
      <c r="C130" s="24"/>
      <c r="D130" s="24"/>
      <c r="E130" s="139"/>
      <c r="F130" s="139"/>
      <c r="G130" s="139"/>
      <c r="H130" s="139"/>
      <c r="I130" s="139"/>
      <c r="J130" s="24"/>
      <c r="K130" s="25"/>
      <c r="L130" s="25"/>
      <c r="M130" s="25"/>
    </row>
    <row r="131" spans="1:14" ht="12.75" customHeight="1" x14ac:dyDescent="0.25">
      <c r="A131" s="24"/>
      <c r="B131" s="23">
        <v>321</v>
      </c>
      <c r="C131" s="24"/>
      <c r="D131" s="24"/>
      <c r="E131" s="141" t="s">
        <v>6</v>
      </c>
      <c r="F131" s="141"/>
      <c r="G131" s="141"/>
      <c r="H131" s="141"/>
      <c r="I131" s="141"/>
      <c r="J131" s="24"/>
      <c r="K131" s="28">
        <f>SUM(K132+K135+K136)</f>
        <v>93000</v>
      </c>
      <c r="L131" s="28"/>
      <c r="M131" s="28"/>
    </row>
    <row r="132" spans="1:14" ht="12.75" customHeight="1" x14ac:dyDescent="0.25">
      <c r="A132" s="24"/>
      <c r="B132" s="24"/>
      <c r="C132" s="41">
        <v>3211</v>
      </c>
      <c r="D132" s="37"/>
      <c r="E132" s="139" t="s">
        <v>7</v>
      </c>
      <c r="F132" s="139"/>
      <c r="G132" s="139"/>
      <c r="H132" s="139"/>
      <c r="I132" s="139"/>
      <c r="J132" s="24"/>
      <c r="K132" s="14">
        <v>3000</v>
      </c>
      <c r="L132" s="14"/>
      <c r="M132" s="14"/>
    </row>
    <row r="133" spans="1:14" ht="12.75" customHeight="1" x14ac:dyDescent="0.25">
      <c r="A133" s="105"/>
      <c r="B133" s="105"/>
      <c r="C133" s="20">
        <v>32111</v>
      </c>
      <c r="D133" s="20"/>
      <c r="E133" s="138" t="s">
        <v>133</v>
      </c>
      <c r="F133" s="138"/>
      <c r="G133" s="138"/>
      <c r="H133" s="138"/>
      <c r="I133" s="138"/>
      <c r="J133" s="106"/>
      <c r="K133" s="14">
        <v>1000</v>
      </c>
      <c r="L133" s="14"/>
      <c r="M133" s="14"/>
    </row>
    <row r="134" spans="1:14" ht="12.75" customHeight="1" x14ac:dyDescent="0.25">
      <c r="A134" s="105"/>
      <c r="B134" s="105"/>
      <c r="C134" s="20">
        <v>32115</v>
      </c>
      <c r="D134" s="20"/>
      <c r="E134" s="138" t="s">
        <v>134</v>
      </c>
      <c r="F134" s="138"/>
      <c r="G134" s="138"/>
      <c r="H134" s="138"/>
      <c r="I134" s="138"/>
      <c r="J134" s="106"/>
      <c r="K134" s="14">
        <v>2000</v>
      </c>
      <c r="L134" s="14"/>
      <c r="M134" s="14"/>
    </row>
    <row r="135" spans="1:14" ht="12.75" customHeight="1" x14ac:dyDescent="0.25">
      <c r="A135" s="24"/>
      <c r="B135" s="24"/>
      <c r="C135" s="41">
        <v>3212</v>
      </c>
      <c r="D135" s="37"/>
      <c r="E135" s="139" t="s">
        <v>62</v>
      </c>
      <c r="F135" s="139"/>
      <c r="G135" s="139"/>
      <c r="H135" s="139"/>
      <c r="I135" s="139"/>
      <c r="J135" s="24"/>
      <c r="K135" s="14">
        <v>75000</v>
      </c>
      <c r="L135" s="14"/>
      <c r="M135" s="14"/>
    </row>
    <row r="136" spans="1:14" ht="12.75" customHeight="1" x14ac:dyDescent="0.25">
      <c r="A136" s="24"/>
      <c r="B136" s="24"/>
      <c r="C136" s="41">
        <v>3213</v>
      </c>
      <c r="D136" s="37"/>
      <c r="E136" s="139" t="s">
        <v>8</v>
      </c>
      <c r="F136" s="139"/>
      <c r="G136" s="139"/>
      <c r="H136" s="139"/>
      <c r="I136" s="139"/>
      <c r="J136" s="24"/>
      <c r="K136" s="25">
        <v>15000</v>
      </c>
      <c r="L136" s="14"/>
      <c r="M136" s="14"/>
    </row>
    <row r="137" spans="1:14" ht="12.75" customHeight="1" x14ac:dyDescent="0.25">
      <c r="A137" s="105"/>
      <c r="B137" s="105"/>
      <c r="C137" s="20">
        <v>32131</v>
      </c>
      <c r="D137" s="20"/>
      <c r="E137" s="138" t="s">
        <v>135</v>
      </c>
      <c r="F137" s="138"/>
      <c r="G137" s="138"/>
      <c r="H137" s="138"/>
      <c r="I137" s="138"/>
      <c r="J137" s="106"/>
      <c r="K137" s="14">
        <v>10000</v>
      </c>
      <c r="L137" s="14"/>
      <c r="M137" s="14"/>
    </row>
    <row r="138" spans="1:14" ht="12.75" customHeight="1" x14ac:dyDescent="0.25">
      <c r="A138" s="8"/>
      <c r="B138" s="8"/>
      <c r="C138" s="20">
        <v>32132</v>
      </c>
      <c r="D138" s="8"/>
      <c r="E138" s="138" t="s">
        <v>136</v>
      </c>
      <c r="F138" s="138"/>
      <c r="G138" s="138"/>
      <c r="H138" s="138"/>
      <c r="I138" s="138"/>
      <c r="J138" s="8"/>
      <c r="K138" s="14">
        <v>5000</v>
      </c>
      <c r="L138" s="8"/>
      <c r="M138" s="14"/>
    </row>
    <row r="139" spans="1:14" ht="12.75" customHeight="1" x14ac:dyDescent="0.25">
      <c r="A139" s="24"/>
      <c r="B139" s="24"/>
      <c r="C139" s="113"/>
      <c r="D139" s="37"/>
      <c r="E139" s="139"/>
      <c r="F139" s="139"/>
      <c r="G139" s="139"/>
      <c r="H139" s="139"/>
      <c r="I139" s="139"/>
      <c r="J139" s="24"/>
      <c r="K139" s="25"/>
      <c r="L139" s="112"/>
      <c r="M139" s="14"/>
      <c r="N139" s="108"/>
    </row>
    <row r="140" spans="1:14" ht="12.75" customHeight="1" x14ac:dyDescent="0.25">
      <c r="A140" s="24"/>
      <c r="B140" s="23">
        <v>322</v>
      </c>
      <c r="C140" s="113"/>
      <c r="D140" s="37"/>
      <c r="E140" s="141" t="s">
        <v>9</v>
      </c>
      <c r="F140" s="141"/>
      <c r="G140" s="141"/>
      <c r="H140" s="141"/>
      <c r="I140" s="141"/>
      <c r="J140" s="24"/>
      <c r="K140" s="28">
        <f>SUM(K141+K146+K150+K154+K156+K158)</f>
        <v>467000</v>
      </c>
      <c r="L140" s="28"/>
      <c r="M140" s="28"/>
      <c r="N140" s="108"/>
    </row>
    <row r="141" spans="1:14" ht="12.75" customHeight="1" x14ac:dyDescent="0.25">
      <c r="A141" s="24"/>
      <c r="B141" s="24"/>
      <c r="C141" s="41">
        <v>3221</v>
      </c>
      <c r="D141" s="37"/>
      <c r="E141" s="139" t="s">
        <v>28</v>
      </c>
      <c r="F141" s="139"/>
      <c r="G141" s="139"/>
      <c r="H141" s="139"/>
      <c r="I141" s="139"/>
      <c r="J141" s="24"/>
      <c r="K141" s="14">
        <v>80000</v>
      </c>
      <c r="L141" s="14"/>
      <c r="M141" s="14"/>
    </row>
    <row r="142" spans="1:14" ht="12.75" customHeight="1" x14ac:dyDescent="0.25">
      <c r="A142" s="105"/>
      <c r="B142" s="105"/>
      <c r="C142" s="20">
        <v>32211</v>
      </c>
      <c r="D142" s="20"/>
      <c r="E142" s="138" t="s">
        <v>119</v>
      </c>
      <c r="F142" s="138"/>
      <c r="G142" s="138"/>
      <c r="H142" s="138"/>
      <c r="I142" s="138"/>
      <c r="J142" s="106"/>
      <c r="K142" s="14">
        <v>20000</v>
      </c>
      <c r="L142" s="14"/>
      <c r="M142" s="14"/>
    </row>
    <row r="143" spans="1:14" ht="12.75" customHeight="1" x14ac:dyDescent="0.25">
      <c r="A143" s="105"/>
      <c r="B143" s="105"/>
      <c r="C143" s="20">
        <v>32214</v>
      </c>
      <c r="D143" s="20"/>
      <c r="E143" s="138" t="s">
        <v>138</v>
      </c>
      <c r="F143" s="138"/>
      <c r="G143" s="138"/>
      <c r="H143" s="138"/>
      <c r="I143" s="138"/>
      <c r="J143" s="106"/>
      <c r="K143" s="14">
        <v>20000</v>
      </c>
      <c r="L143" s="14"/>
      <c r="M143" s="14"/>
    </row>
    <row r="144" spans="1:14" ht="12.75" customHeight="1" x14ac:dyDescent="0.25">
      <c r="A144" s="105"/>
      <c r="B144" s="105"/>
      <c r="C144" s="20">
        <v>32216</v>
      </c>
      <c r="D144" s="20"/>
      <c r="E144" s="138" t="s">
        <v>139</v>
      </c>
      <c r="F144" s="138"/>
      <c r="G144" s="138"/>
      <c r="H144" s="138"/>
      <c r="I144" s="138"/>
      <c r="J144" s="106"/>
      <c r="K144" s="14">
        <v>10000</v>
      </c>
      <c r="L144" s="14"/>
      <c r="M144" s="14"/>
    </row>
    <row r="145" spans="1:14" ht="12.75" customHeight="1" x14ac:dyDescent="0.25">
      <c r="A145" s="105"/>
      <c r="B145" s="105"/>
      <c r="C145" s="20">
        <v>32219</v>
      </c>
      <c r="D145" s="20"/>
      <c r="E145" s="138" t="s">
        <v>140</v>
      </c>
      <c r="F145" s="138"/>
      <c r="G145" s="138"/>
      <c r="H145" s="138"/>
      <c r="I145" s="138"/>
      <c r="J145" s="106"/>
      <c r="K145" s="14">
        <v>30000</v>
      </c>
      <c r="L145" s="14"/>
      <c r="M145" s="14"/>
    </row>
    <row r="146" spans="1:14" ht="12.75" customHeight="1" x14ac:dyDescent="0.25">
      <c r="A146" s="24"/>
      <c r="B146" s="24"/>
      <c r="C146" s="41">
        <v>3222</v>
      </c>
      <c r="D146" s="37"/>
      <c r="E146" s="139" t="s">
        <v>60</v>
      </c>
      <c r="F146" s="139"/>
      <c r="G146" s="139"/>
      <c r="H146" s="139"/>
      <c r="I146" s="139"/>
      <c r="J146" s="24"/>
      <c r="K146" s="14">
        <v>170000</v>
      </c>
      <c r="L146" s="14"/>
      <c r="M146" s="14"/>
    </row>
    <row r="147" spans="1:14" ht="12.75" customHeight="1" x14ac:dyDescent="0.25">
      <c r="A147" s="105"/>
      <c r="B147" s="105"/>
      <c r="C147" s="20">
        <v>32221</v>
      </c>
      <c r="D147" s="20"/>
      <c r="E147" s="138" t="s">
        <v>141</v>
      </c>
      <c r="F147" s="138"/>
      <c r="G147" s="138"/>
      <c r="H147" s="138"/>
      <c r="I147" s="138"/>
      <c r="J147" s="105"/>
      <c r="K147" s="14">
        <v>10000</v>
      </c>
      <c r="L147" s="14"/>
      <c r="M147" s="14"/>
    </row>
    <row r="148" spans="1:14" ht="12.75" customHeight="1" x14ac:dyDescent="0.25">
      <c r="A148" s="105"/>
      <c r="B148" s="105"/>
      <c r="C148" s="20">
        <v>32224</v>
      </c>
      <c r="D148" s="20"/>
      <c r="E148" s="138" t="s">
        <v>142</v>
      </c>
      <c r="F148" s="138"/>
      <c r="G148" s="138"/>
      <c r="H148" s="138"/>
      <c r="I148" s="138"/>
      <c r="J148" s="105"/>
      <c r="K148" s="14">
        <v>140000</v>
      </c>
      <c r="L148" s="14"/>
      <c r="M148" s="14"/>
    </row>
    <row r="149" spans="1:14" ht="12.75" customHeight="1" x14ac:dyDescent="0.25">
      <c r="A149" s="105"/>
      <c r="B149" s="105"/>
      <c r="C149" s="20">
        <v>32225</v>
      </c>
      <c r="D149" s="20"/>
      <c r="E149" s="138" t="s">
        <v>143</v>
      </c>
      <c r="F149" s="138"/>
      <c r="G149" s="138"/>
      <c r="H149" s="138"/>
      <c r="I149" s="138"/>
      <c r="J149" s="105"/>
      <c r="K149" s="14">
        <v>20000</v>
      </c>
      <c r="L149" s="14"/>
      <c r="M149" s="14"/>
    </row>
    <row r="150" spans="1:14" ht="12.75" customHeight="1" x14ac:dyDescent="0.25">
      <c r="A150" s="24"/>
      <c r="B150" s="24"/>
      <c r="C150" s="41">
        <v>3223</v>
      </c>
      <c r="D150" s="37"/>
      <c r="E150" s="139" t="s">
        <v>31</v>
      </c>
      <c r="F150" s="139"/>
      <c r="G150" s="139"/>
      <c r="H150" s="139"/>
      <c r="I150" s="139"/>
      <c r="J150" s="24"/>
      <c r="K150" s="25">
        <v>150000</v>
      </c>
      <c r="L150" s="14"/>
      <c r="M150" s="14"/>
    </row>
    <row r="151" spans="1:14" ht="12.75" customHeight="1" x14ac:dyDescent="0.25">
      <c r="A151" s="105"/>
      <c r="B151" s="105"/>
      <c r="C151" s="20">
        <v>32231</v>
      </c>
      <c r="D151" s="20"/>
      <c r="E151" s="138" t="s">
        <v>144</v>
      </c>
      <c r="F151" s="138"/>
      <c r="G151" s="138"/>
      <c r="H151" s="138"/>
      <c r="I151" s="138"/>
      <c r="J151" s="106"/>
      <c r="K151" s="14">
        <v>80000</v>
      </c>
      <c r="L151" s="14"/>
      <c r="M151" s="14"/>
    </row>
    <row r="152" spans="1:14" ht="12.75" customHeight="1" x14ac:dyDescent="0.25">
      <c r="A152" s="105"/>
      <c r="B152" s="105"/>
      <c r="C152" s="20">
        <v>32233</v>
      </c>
      <c r="D152" s="20"/>
      <c r="E152" s="138" t="s">
        <v>145</v>
      </c>
      <c r="F152" s="138"/>
      <c r="G152" s="138"/>
      <c r="H152" s="138"/>
      <c r="I152" s="138"/>
      <c r="J152" s="106"/>
      <c r="K152" s="14">
        <v>68000</v>
      </c>
      <c r="L152" s="14"/>
      <c r="M152" s="14"/>
    </row>
    <row r="153" spans="1:14" ht="12.75" customHeight="1" x14ac:dyDescent="0.25">
      <c r="A153" s="105"/>
      <c r="B153" s="105"/>
      <c r="C153" s="20">
        <v>32234</v>
      </c>
      <c r="D153" s="20"/>
      <c r="E153" s="138" t="s">
        <v>146</v>
      </c>
      <c r="F153" s="138"/>
      <c r="G153" s="138"/>
      <c r="H153" s="138"/>
      <c r="I153" s="138"/>
      <c r="J153" s="106"/>
      <c r="K153" s="14">
        <v>2000</v>
      </c>
      <c r="L153" s="14"/>
      <c r="M153" s="14"/>
    </row>
    <row r="154" spans="1:14" ht="12.75" customHeight="1" x14ac:dyDescent="0.25">
      <c r="A154" s="24"/>
      <c r="B154" s="24"/>
      <c r="C154" s="41">
        <v>3224</v>
      </c>
      <c r="D154" s="37"/>
      <c r="E154" s="139" t="s">
        <v>67</v>
      </c>
      <c r="F154" s="139"/>
      <c r="G154" s="139"/>
      <c r="H154" s="139"/>
      <c r="I154" s="139"/>
      <c r="J154" s="24"/>
      <c r="K154" s="14">
        <v>25000</v>
      </c>
      <c r="L154" s="14"/>
      <c r="M154" s="14"/>
    </row>
    <row r="155" spans="1:14" ht="12.75" customHeight="1" x14ac:dyDescent="0.25">
      <c r="A155" s="105"/>
      <c r="B155" s="105"/>
      <c r="C155" s="20">
        <v>32244</v>
      </c>
      <c r="D155" s="20"/>
      <c r="E155" s="138" t="s">
        <v>130</v>
      </c>
      <c r="F155" s="138"/>
      <c r="G155" s="138"/>
      <c r="H155" s="138"/>
      <c r="I155" s="138"/>
      <c r="J155" s="106"/>
      <c r="K155" s="14">
        <v>25000</v>
      </c>
      <c r="L155" s="14"/>
      <c r="M155" s="14"/>
    </row>
    <row r="156" spans="1:14" ht="12.75" customHeight="1" x14ac:dyDescent="0.25">
      <c r="A156" s="24"/>
      <c r="B156" s="24"/>
      <c r="C156" s="41">
        <v>3225</v>
      </c>
      <c r="D156" s="37"/>
      <c r="E156" s="139" t="s">
        <v>12</v>
      </c>
      <c r="F156" s="139"/>
      <c r="G156" s="139"/>
      <c r="H156" s="139"/>
      <c r="I156" s="139"/>
      <c r="J156" s="24"/>
      <c r="K156" s="25">
        <v>35000</v>
      </c>
      <c r="L156" s="14"/>
      <c r="M156" s="14"/>
    </row>
    <row r="157" spans="1:14" ht="12.75" customHeight="1" x14ac:dyDescent="0.25">
      <c r="A157" s="105"/>
      <c r="B157" s="105"/>
      <c r="C157" s="20">
        <v>32251</v>
      </c>
      <c r="D157" s="20"/>
      <c r="E157" s="138" t="s">
        <v>12</v>
      </c>
      <c r="F157" s="138"/>
      <c r="G157" s="138"/>
      <c r="H157" s="138"/>
      <c r="I157" s="138"/>
      <c r="J157" s="106"/>
      <c r="K157" s="14">
        <v>35000</v>
      </c>
      <c r="L157" s="14"/>
      <c r="M157" s="14"/>
      <c r="N157" s="108"/>
    </row>
    <row r="158" spans="1:14" ht="12.75" customHeight="1" x14ac:dyDescent="0.25">
      <c r="A158" s="24"/>
      <c r="B158" s="24"/>
      <c r="C158" s="41">
        <v>3227</v>
      </c>
      <c r="D158" s="37"/>
      <c r="E158" s="169" t="s">
        <v>51</v>
      </c>
      <c r="F158" s="169"/>
      <c r="G158" s="169"/>
      <c r="H158" s="169"/>
      <c r="I158" s="169"/>
      <c r="J158" s="24"/>
      <c r="K158" s="14">
        <v>7000</v>
      </c>
      <c r="L158" s="14"/>
      <c r="M158" s="14"/>
    </row>
    <row r="159" spans="1:14" ht="12.75" customHeight="1" x14ac:dyDescent="0.25">
      <c r="A159" s="105"/>
      <c r="B159" s="105"/>
      <c r="C159" s="20">
        <v>32271</v>
      </c>
      <c r="D159" s="20"/>
      <c r="E159" s="138" t="s">
        <v>131</v>
      </c>
      <c r="F159" s="138"/>
      <c r="G159" s="138"/>
      <c r="H159" s="138"/>
      <c r="I159" s="138"/>
      <c r="J159" s="105"/>
      <c r="K159" s="14">
        <v>7000</v>
      </c>
      <c r="L159" s="14"/>
      <c r="M159" s="14"/>
      <c r="N159" s="108"/>
    </row>
    <row r="160" spans="1:14" ht="12.75" customHeight="1" x14ac:dyDescent="0.25">
      <c r="A160" s="24"/>
      <c r="B160" s="24"/>
      <c r="C160" s="41"/>
      <c r="D160" s="37"/>
      <c r="E160" s="169"/>
      <c r="F160" s="169"/>
      <c r="G160" s="169"/>
      <c r="H160" s="169"/>
      <c r="I160" s="169"/>
      <c r="J160" s="24"/>
      <c r="K160" s="14"/>
      <c r="L160" s="8"/>
      <c r="M160" s="14"/>
    </row>
    <row r="161" spans="1:17" s="104" customFormat="1" ht="12.75" customHeight="1" x14ac:dyDescent="0.25">
      <c r="A161" s="24"/>
      <c r="B161" s="23">
        <v>323</v>
      </c>
      <c r="C161" s="41"/>
      <c r="D161" s="37"/>
      <c r="E161" s="141" t="s">
        <v>13</v>
      </c>
      <c r="F161" s="141"/>
      <c r="G161" s="141"/>
      <c r="H161" s="141"/>
      <c r="I161" s="141"/>
      <c r="J161" s="24"/>
      <c r="K161" s="28">
        <f>SUM(K162+K165+K168+K173+K176+K178+K181)</f>
        <v>75000</v>
      </c>
      <c r="L161" s="28"/>
      <c r="M161" s="28"/>
      <c r="N161"/>
      <c r="O161"/>
      <c r="P161"/>
      <c r="Q161"/>
    </row>
    <row r="162" spans="1:17" ht="12.75" customHeight="1" x14ac:dyDescent="0.25">
      <c r="A162" s="24"/>
      <c r="B162" s="24"/>
      <c r="C162" s="41">
        <v>3231</v>
      </c>
      <c r="D162" s="37"/>
      <c r="E162" s="139" t="s">
        <v>14</v>
      </c>
      <c r="F162" s="139"/>
      <c r="G162" s="139"/>
      <c r="H162" s="139"/>
      <c r="I162" s="139"/>
      <c r="J162" s="24"/>
      <c r="K162" s="14">
        <v>8000</v>
      </c>
      <c r="L162" s="14"/>
      <c r="M162" s="14"/>
    </row>
    <row r="163" spans="1:17" ht="12.75" customHeight="1" x14ac:dyDescent="0.25">
      <c r="A163" s="105"/>
      <c r="B163" s="105"/>
      <c r="C163" s="20">
        <v>32311</v>
      </c>
      <c r="D163" s="20"/>
      <c r="E163" s="138" t="s">
        <v>122</v>
      </c>
      <c r="F163" s="138"/>
      <c r="G163" s="138"/>
      <c r="H163" s="138"/>
      <c r="I163" s="138"/>
      <c r="J163" s="106"/>
      <c r="K163" s="14">
        <v>7000</v>
      </c>
      <c r="L163" s="14"/>
      <c r="M163" s="14"/>
      <c r="N163" s="108"/>
    </row>
    <row r="164" spans="1:17" ht="12.75" customHeight="1" x14ac:dyDescent="0.25">
      <c r="A164" s="105"/>
      <c r="B164" s="105"/>
      <c r="C164" s="20">
        <v>32313</v>
      </c>
      <c r="D164" s="20"/>
      <c r="E164" s="138" t="s">
        <v>123</v>
      </c>
      <c r="F164" s="138"/>
      <c r="G164" s="138"/>
      <c r="H164" s="138"/>
      <c r="I164" s="138"/>
      <c r="J164" s="106"/>
      <c r="K164" s="14">
        <v>1000</v>
      </c>
      <c r="L164" s="14"/>
      <c r="M164" s="14"/>
      <c r="N164" s="108"/>
    </row>
    <row r="165" spans="1:17" ht="12.75" customHeight="1" x14ac:dyDescent="0.25">
      <c r="A165" s="24"/>
      <c r="B165" s="24"/>
      <c r="C165" s="41">
        <v>3232</v>
      </c>
      <c r="D165" s="37"/>
      <c r="E165" s="139" t="s">
        <v>68</v>
      </c>
      <c r="F165" s="139"/>
      <c r="G165" s="139"/>
      <c r="H165" s="139"/>
      <c r="I165" s="139"/>
      <c r="J165" s="24"/>
      <c r="K165" s="14">
        <v>5000</v>
      </c>
      <c r="L165" s="14"/>
      <c r="M165" s="14"/>
    </row>
    <row r="166" spans="1:17" ht="12.75" customHeight="1" x14ac:dyDescent="0.25">
      <c r="A166" s="105"/>
      <c r="B166" s="105"/>
      <c r="C166" s="20">
        <v>32322</v>
      </c>
      <c r="D166" s="20"/>
      <c r="E166" s="121" t="s">
        <v>120</v>
      </c>
      <c r="F166" s="121"/>
      <c r="G166" s="121"/>
      <c r="H166" s="121"/>
      <c r="I166" s="121"/>
      <c r="J166" s="106"/>
      <c r="K166" s="14">
        <v>20000</v>
      </c>
      <c r="L166" s="14"/>
      <c r="M166" s="14"/>
      <c r="N166" s="108"/>
    </row>
    <row r="167" spans="1:17" ht="12.75" customHeight="1" x14ac:dyDescent="0.25">
      <c r="A167" s="105"/>
      <c r="B167" s="105"/>
      <c r="C167" s="20">
        <v>32329</v>
      </c>
      <c r="D167" s="20"/>
      <c r="E167" s="138" t="s">
        <v>121</v>
      </c>
      <c r="F167" s="138"/>
      <c r="G167" s="138"/>
      <c r="H167" s="138"/>
      <c r="I167" s="138"/>
      <c r="J167" s="106"/>
      <c r="K167" s="14">
        <v>2000</v>
      </c>
      <c r="L167" s="14"/>
      <c r="M167" s="14"/>
      <c r="N167" s="108"/>
    </row>
    <row r="168" spans="1:17" ht="12.75" customHeight="1" x14ac:dyDescent="0.25">
      <c r="A168" s="24"/>
      <c r="B168" s="24"/>
      <c r="C168" s="41">
        <v>3234</v>
      </c>
      <c r="D168" s="37"/>
      <c r="E168" s="139" t="s">
        <v>63</v>
      </c>
      <c r="F168" s="139"/>
      <c r="G168" s="139"/>
      <c r="H168" s="139"/>
      <c r="I168" s="139"/>
      <c r="J168" s="24"/>
      <c r="K168" s="25">
        <v>15000</v>
      </c>
      <c r="L168" s="14"/>
      <c r="M168" s="14"/>
    </row>
    <row r="169" spans="1:17" ht="12.75" customHeight="1" x14ac:dyDescent="0.25">
      <c r="A169" s="105"/>
      <c r="B169" s="105"/>
      <c r="C169" s="20">
        <v>32341</v>
      </c>
      <c r="D169" s="20"/>
      <c r="E169" s="138" t="s">
        <v>137</v>
      </c>
      <c r="F169" s="138"/>
      <c r="G169" s="138"/>
      <c r="H169" s="138"/>
      <c r="I169" s="138"/>
      <c r="J169" s="106"/>
      <c r="K169" s="14">
        <v>6500</v>
      </c>
      <c r="L169" s="14"/>
      <c r="M169" s="14"/>
      <c r="N169" s="108"/>
      <c r="Q169" s="104"/>
    </row>
    <row r="170" spans="1:17" ht="12.75" customHeight="1" x14ac:dyDescent="0.25">
      <c r="A170" s="105"/>
      <c r="B170" s="105"/>
      <c r="C170" s="20">
        <v>32342</v>
      </c>
      <c r="D170" s="20"/>
      <c r="E170" s="138" t="s">
        <v>147</v>
      </c>
      <c r="F170" s="138"/>
      <c r="G170" s="138"/>
      <c r="H170" s="138"/>
      <c r="I170" s="138"/>
      <c r="J170" s="106"/>
      <c r="K170" s="14">
        <v>1500</v>
      </c>
      <c r="L170" s="14"/>
      <c r="M170" s="14"/>
      <c r="N170" s="108"/>
    </row>
    <row r="171" spans="1:17" ht="12.75" customHeight="1" x14ac:dyDescent="0.25">
      <c r="A171" s="105"/>
      <c r="B171" s="105"/>
      <c r="C171" s="20">
        <v>32343</v>
      </c>
      <c r="D171" s="20"/>
      <c r="E171" s="138" t="s">
        <v>148</v>
      </c>
      <c r="F171" s="138"/>
      <c r="G171" s="138"/>
      <c r="H171" s="138"/>
      <c r="I171" s="138"/>
      <c r="J171" s="106"/>
      <c r="K171" s="14">
        <v>2000</v>
      </c>
      <c r="L171" s="14"/>
      <c r="M171" s="14"/>
      <c r="N171" s="108"/>
    </row>
    <row r="172" spans="1:17" ht="12.75" customHeight="1" x14ac:dyDescent="0.25">
      <c r="A172" s="105"/>
      <c r="B172" s="105"/>
      <c r="C172" s="20">
        <v>32349</v>
      </c>
      <c r="D172" s="20"/>
      <c r="E172" s="138" t="s">
        <v>149</v>
      </c>
      <c r="F172" s="138"/>
      <c r="G172" s="138"/>
      <c r="H172" s="138"/>
      <c r="I172" s="138"/>
      <c r="J172" s="106"/>
      <c r="K172" s="14">
        <v>5000</v>
      </c>
      <c r="L172" s="14"/>
      <c r="M172" s="14"/>
      <c r="N172" s="108"/>
    </row>
    <row r="173" spans="1:17" ht="12.75" customHeight="1" x14ac:dyDescent="0.25">
      <c r="A173" s="24"/>
      <c r="B173" s="24"/>
      <c r="C173" s="41">
        <v>3236</v>
      </c>
      <c r="D173" s="37"/>
      <c r="E173" s="139" t="s">
        <v>30</v>
      </c>
      <c r="F173" s="139"/>
      <c r="G173" s="139"/>
      <c r="H173" s="139"/>
      <c r="I173" s="139"/>
      <c r="J173" s="24"/>
      <c r="K173" s="14">
        <v>7000</v>
      </c>
      <c r="L173" s="14"/>
      <c r="M173" s="14"/>
    </row>
    <row r="174" spans="1:17" ht="12.75" customHeight="1" x14ac:dyDescent="0.25">
      <c r="A174" s="105"/>
      <c r="B174" s="105"/>
      <c r="C174" s="20">
        <v>32361</v>
      </c>
      <c r="D174" s="20"/>
      <c r="E174" s="138" t="s">
        <v>150</v>
      </c>
      <c r="F174" s="138"/>
      <c r="G174" s="138"/>
      <c r="H174" s="138"/>
      <c r="I174" s="138"/>
      <c r="J174" s="106"/>
      <c r="K174" s="14">
        <v>5000</v>
      </c>
      <c r="L174" s="14"/>
      <c r="M174" s="14"/>
      <c r="N174" s="108"/>
    </row>
    <row r="175" spans="1:17" ht="12.75" customHeight="1" x14ac:dyDescent="0.25">
      <c r="A175" s="105"/>
      <c r="B175" s="105"/>
      <c r="C175" s="20">
        <v>32363</v>
      </c>
      <c r="D175" s="20"/>
      <c r="E175" s="138" t="s">
        <v>151</v>
      </c>
      <c r="F175" s="138"/>
      <c r="G175" s="138"/>
      <c r="H175" s="138"/>
      <c r="I175" s="138"/>
      <c r="J175" s="106"/>
      <c r="K175" s="14">
        <v>2000</v>
      </c>
      <c r="L175" s="14"/>
      <c r="M175" s="14"/>
      <c r="N175" s="108"/>
    </row>
    <row r="176" spans="1:17" ht="12.75" customHeight="1" x14ac:dyDescent="0.25">
      <c r="A176" s="26"/>
      <c r="B176" s="24"/>
      <c r="C176" s="41">
        <v>3237</v>
      </c>
      <c r="D176" s="37"/>
      <c r="E176" s="139" t="s">
        <v>17</v>
      </c>
      <c r="F176" s="139"/>
      <c r="G176" s="139"/>
      <c r="H176" s="139"/>
      <c r="I176" s="139"/>
      <c r="J176" s="24"/>
      <c r="K176" s="25">
        <v>10000</v>
      </c>
      <c r="L176" s="14"/>
      <c r="M176" s="14"/>
    </row>
    <row r="177" spans="1:16" ht="12.75" customHeight="1" x14ac:dyDescent="0.25">
      <c r="A177" s="105"/>
      <c r="B177" s="105"/>
      <c r="C177" s="20">
        <v>32379</v>
      </c>
      <c r="D177" s="20"/>
      <c r="E177" s="138" t="s">
        <v>152</v>
      </c>
      <c r="F177" s="138"/>
      <c r="G177" s="138"/>
      <c r="H177" s="138"/>
      <c r="I177" s="138"/>
      <c r="J177" s="106"/>
      <c r="K177" s="14">
        <v>5000</v>
      </c>
      <c r="L177" s="14"/>
      <c r="M177" s="14"/>
      <c r="N177" s="108"/>
      <c r="P177" s="104"/>
    </row>
    <row r="178" spans="1:16" ht="12.75" customHeight="1" x14ac:dyDescent="0.25">
      <c r="A178" s="26"/>
      <c r="B178" s="24"/>
      <c r="C178" s="41">
        <v>3238</v>
      </c>
      <c r="D178" s="37"/>
      <c r="E178" s="139" t="s">
        <v>90</v>
      </c>
      <c r="F178" s="144"/>
      <c r="G178" s="144"/>
      <c r="H178" s="144"/>
      <c r="I178" s="144"/>
      <c r="J178" s="24"/>
      <c r="K178" s="25">
        <v>10000</v>
      </c>
      <c r="L178" s="14"/>
      <c r="M178" s="14"/>
    </row>
    <row r="179" spans="1:16" ht="12.75" customHeight="1" x14ac:dyDescent="0.25">
      <c r="A179" s="105"/>
      <c r="B179" s="105"/>
      <c r="C179" s="20">
        <v>32381</v>
      </c>
      <c r="D179" s="20"/>
      <c r="E179" s="138" t="s">
        <v>153</v>
      </c>
      <c r="F179" s="138"/>
      <c r="G179" s="138"/>
      <c r="H179" s="138"/>
      <c r="I179" s="138"/>
      <c r="J179" s="106"/>
      <c r="K179" s="14">
        <v>6000</v>
      </c>
      <c r="L179" s="14"/>
      <c r="M179" s="14"/>
      <c r="N179" s="108"/>
    </row>
    <row r="180" spans="1:16" ht="12.75" customHeight="1" x14ac:dyDescent="0.25">
      <c r="A180" s="105"/>
      <c r="B180" s="105"/>
      <c r="C180" s="20">
        <v>32389</v>
      </c>
      <c r="D180" s="20"/>
      <c r="E180" s="138" t="s">
        <v>154</v>
      </c>
      <c r="F180" s="138"/>
      <c r="G180" s="138"/>
      <c r="H180" s="138"/>
      <c r="I180" s="138"/>
      <c r="J180" s="106"/>
      <c r="K180" s="14">
        <v>2000</v>
      </c>
      <c r="L180" s="14"/>
      <c r="M180" s="14"/>
      <c r="N180" s="108"/>
    </row>
    <row r="181" spans="1:16" ht="12.75" customHeight="1" x14ac:dyDescent="0.25">
      <c r="A181" s="24"/>
      <c r="B181" s="24"/>
      <c r="C181" s="41">
        <v>3239</v>
      </c>
      <c r="D181" s="37"/>
      <c r="E181" s="139" t="s">
        <v>18</v>
      </c>
      <c r="F181" s="139"/>
      <c r="G181" s="139"/>
      <c r="H181" s="139"/>
      <c r="I181" s="139"/>
      <c r="J181" s="24"/>
      <c r="K181" s="25">
        <v>20000</v>
      </c>
      <c r="L181" s="14"/>
      <c r="M181" s="14"/>
      <c r="O181" s="104"/>
    </row>
    <row r="182" spans="1:16" ht="12.75" customHeight="1" x14ac:dyDescent="0.25">
      <c r="A182" s="105"/>
      <c r="B182" s="105"/>
      <c r="C182" s="20">
        <v>32391</v>
      </c>
      <c r="D182" s="20"/>
      <c r="E182" s="138" t="s">
        <v>155</v>
      </c>
      <c r="F182" s="138"/>
      <c r="G182" s="138"/>
      <c r="H182" s="138"/>
      <c r="I182" s="138"/>
      <c r="J182" s="106"/>
      <c r="K182" s="14">
        <v>500</v>
      </c>
      <c r="L182" s="14"/>
      <c r="M182" s="14"/>
      <c r="N182" s="108"/>
    </row>
    <row r="183" spans="1:16" ht="12.75" customHeight="1" x14ac:dyDescent="0.25">
      <c r="A183" s="105"/>
      <c r="B183" s="105"/>
      <c r="C183" s="20">
        <v>32395</v>
      </c>
      <c r="D183" s="20"/>
      <c r="E183" s="138" t="s">
        <v>156</v>
      </c>
      <c r="F183" s="138"/>
      <c r="G183" s="138"/>
      <c r="H183" s="138"/>
      <c r="I183" s="138"/>
      <c r="J183" s="106"/>
      <c r="K183" s="14">
        <v>1000</v>
      </c>
      <c r="L183" s="14"/>
      <c r="M183" s="14"/>
      <c r="N183" s="108"/>
    </row>
    <row r="184" spans="1:16" ht="12.75" customHeight="1" x14ac:dyDescent="0.25">
      <c r="A184" s="105"/>
      <c r="B184" s="105"/>
      <c r="C184" s="20">
        <v>32399</v>
      </c>
      <c r="D184" s="20"/>
      <c r="E184" s="138" t="s">
        <v>157</v>
      </c>
      <c r="F184" s="138"/>
      <c r="G184" s="138"/>
      <c r="H184" s="138"/>
      <c r="I184" s="138"/>
      <c r="J184" s="106"/>
      <c r="K184" s="14">
        <v>8500</v>
      </c>
      <c r="L184" s="14"/>
      <c r="M184" s="14"/>
      <c r="N184" s="108"/>
    </row>
    <row r="185" spans="1:16" ht="12.75" customHeight="1" x14ac:dyDescent="0.25">
      <c r="A185" s="24"/>
      <c r="B185" s="24"/>
      <c r="C185" s="41"/>
      <c r="D185" s="37"/>
      <c r="E185" s="139"/>
      <c r="F185" s="139"/>
      <c r="G185" s="139"/>
      <c r="H185" s="139"/>
      <c r="I185" s="139"/>
      <c r="J185" s="24"/>
      <c r="K185" s="25"/>
      <c r="L185" s="8"/>
      <c r="M185" s="14"/>
      <c r="O185" s="108"/>
    </row>
    <row r="186" spans="1:16" ht="12.75" customHeight="1" x14ac:dyDescent="0.25">
      <c r="A186" s="24"/>
      <c r="B186" s="23">
        <v>329</v>
      </c>
      <c r="C186" s="46"/>
      <c r="D186" s="37"/>
      <c r="E186" s="141" t="s">
        <v>19</v>
      </c>
      <c r="F186" s="141"/>
      <c r="G186" s="141"/>
      <c r="H186" s="141"/>
      <c r="I186" s="141"/>
      <c r="J186" s="24"/>
      <c r="K186" s="28">
        <f>SUM(K187+K189+K192+K194)</f>
        <v>29000</v>
      </c>
      <c r="L186" s="28"/>
      <c r="M186" s="28"/>
    </row>
    <row r="187" spans="1:16" ht="12.75" customHeight="1" x14ac:dyDescent="0.25">
      <c r="A187" s="24"/>
      <c r="B187" s="23"/>
      <c r="C187" s="41">
        <v>3291</v>
      </c>
      <c r="D187" s="37"/>
      <c r="E187" s="139" t="s">
        <v>85</v>
      </c>
      <c r="F187" s="140"/>
      <c r="G187" s="140"/>
      <c r="H187" s="140"/>
      <c r="I187" s="140"/>
      <c r="J187" s="24"/>
      <c r="K187" s="25">
        <v>19000</v>
      </c>
      <c r="L187" s="14"/>
      <c r="M187" s="14"/>
      <c r="N187" s="104"/>
    </row>
    <row r="188" spans="1:16" ht="12.75" customHeight="1" x14ac:dyDescent="0.25">
      <c r="A188" s="105"/>
      <c r="B188" s="109"/>
      <c r="C188" s="20">
        <v>32911</v>
      </c>
      <c r="D188" s="105"/>
      <c r="E188" s="139" t="s">
        <v>166</v>
      </c>
      <c r="F188" s="139"/>
      <c r="G188" s="139"/>
      <c r="H188" s="139"/>
      <c r="I188" s="139"/>
      <c r="J188" s="107"/>
      <c r="K188" s="14">
        <v>19000</v>
      </c>
      <c r="L188" s="14"/>
      <c r="M188" s="14"/>
      <c r="N188" s="108"/>
    </row>
    <row r="189" spans="1:16" ht="12.75" customHeight="1" x14ac:dyDescent="0.25">
      <c r="A189" s="24"/>
      <c r="B189" s="23"/>
      <c r="C189" s="41">
        <v>3292</v>
      </c>
      <c r="D189" s="37"/>
      <c r="E189" s="139" t="s">
        <v>78</v>
      </c>
      <c r="F189" s="139"/>
      <c r="G189" s="139"/>
      <c r="H189" s="139"/>
      <c r="I189" s="139"/>
      <c r="J189" s="24"/>
      <c r="K189" s="25">
        <v>5000</v>
      </c>
      <c r="L189" s="14"/>
      <c r="M189" s="14"/>
    </row>
    <row r="190" spans="1:16" ht="12.75" customHeight="1" x14ac:dyDescent="0.25">
      <c r="A190" s="105"/>
      <c r="B190" s="109"/>
      <c r="C190" s="20">
        <v>32923</v>
      </c>
      <c r="D190" s="105"/>
      <c r="E190" s="138" t="s">
        <v>165</v>
      </c>
      <c r="F190" s="138"/>
      <c r="G190" s="138"/>
      <c r="H190" s="138"/>
      <c r="I190" s="138"/>
      <c r="J190" s="110"/>
      <c r="K190" s="14">
        <v>2000</v>
      </c>
      <c r="L190" s="14"/>
      <c r="M190" s="14"/>
      <c r="N190" s="108"/>
    </row>
    <row r="191" spans="1:16" ht="12.75" customHeight="1" x14ac:dyDescent="0.25">
      <c r="A191" s="105"/>
      <c r="B191" s="109"/>
      <c r="C191" s="20">
        <v>329231</v>
      </c>
      <c r="D191" s="105"/>
      <c r="E191" s="138" t="s">
        <v>164</v>
      </c>
      <c r="F191" s="138"/>
      <c r="G191" s="138"/>
      <c r="H191" s="138"/>
      <c r="I191" s="138"/>
      <c r="J191" s="110"/>
      <c r="K191" s="14">
        <v>3000</v>
      </c>
      <c r="L191" s="14"/>
      <c r="M191" s="14"/>
      <c r="N191" s="108"/>
    </row>
    <row r="192" spans="1:16" ht="12.75" customHeight="1" x14ac:dyDescent="0.25">
      <c r="A192" s="24"/>
      <c r="B192" s="24"/>
      <c r="C192" s="41">
        <v>3293</v>
      </c>
      <c r="D192" s="37"/>
      <c r="E192" s="139" t="s">
        <v>20</v>
      </c>
      <c r="F192" s="139"/>
      <c r="G192" s="139"/>
      <c r="H192" s="139"/>
      <c r="I192" s="139"/>
      <c r="J192" s="24"/>
      <c r="K192" s="14">
        <v>1000</v>
      </c>
      <c r="L192" s="14"/>
      <c r="M192" s="14"/>
    </row>
    <row r="193" spans="1:17" ht="12.75" customHeight="1" x14ac:dyDescent="0.25">
      <c r="A193" s="105"/>
      <c r="B193" s="105"/>
      <c r="C193" s="20">
        <v>32931</v>
      </c>
      <c r="D193" s="20"/>
      <c r="E193" s="138" t="s">
        <v>20</v>
      </c>
      <c r="F193" s="138"/>
      <c r="G193" s="138"/>
      <c r="H193" s="138"/>
      <c r="I193" s="138"/>
      <c r="J193" s="106"/>
      <c r="K193" s="14">
        <v>1000</v>
      </c>
      <c r="L193" s="14"/>
      <c r="M193" s="14"/>
      <c r="N193" s="108"/>
      <c r="O193" s="108"/>
    </row>
    <row r="194" spans="1:17" ht="12.75" customHeight="1" x14ac:dyDescent="0.25">
      <c r="A194" s="24"/>
      <c r="B194" s="24"/>
      <c r="C194" s="41">
        <v>3299</v>
      </c>
      <c r="D194" s="37"/>
      <c r="E194" s="139" t="s">
        <v>19</v>
      </c>
      <c r="F194" s="139"/>
      <c r="G194" s="139"/>
      <c r="H194" s="139"/>
      <c r="I194" s="139"/>
      <c r="J194" s="24"/>
      <c r="K194" s="14">
        <v>4000</v>
      </c>
      <c r="L194" s="14"/>
      <c r="M194" s="14"/>
    </row>
    <row r="195" spans="1:17" ht="12.75" customHeight="1" x14ac:dyDescent="0.25">
      <c r="A195" s="105"/>
      <c r="B195" s="105"/>
      <c r="C195" s="20">
        <v>32999</v>
      </c>
      <c r="D195" s="20"/>
      <c r="E195" s="138" t="s">
        <v>19</v>
      </c>
      <c r="F195" s="138"/>
      <c r="G195" s="138"/>
      <c r="H195" s="138"/>
      <c r="I195" s="138"/>
      <c r="J195" s="106"/>
      <c r="K195" s="14">
        <v>4000</v>
      </c>
      <c r="L195" s="14"/>
      <c r="M195" s="14"/>
      <c r="N195" s="108"/>
      <c r="O195" s="108"/>
    </row>
    <row r="196" spans="1:17" ht="12.75" customHeight="1" x14ac:dyDescent="0.25">
      <c r="A196" s="24"/>
      <c r="B196" s="24"/>
      <c r="C196" s="41"/>
      <c r="D196" s="24"/>
      <c r="E196" s="139"/>
      <c r="F196" s="139"/>
      <c r="G196" s="139"/>
      <c r="H196" s="139"/>
      <c r="I196" s="139"/>
      <c r="J196" s="24"/>
      <c r="K196" s="25"/>
      <c r="M196" s="96"/>
    </row>
    <row r="197" spans="1:17" ht="12.75" customHeight="1" x14ac:dyDescent="0.25">
      <c r="A197" s="33">
        <v>34</v>
      </c>
      <c r="B197" s="34"/>
      <c r="C197" s="97"/>
      <c r="D197" s="34"/>
      <c r="E197" s="143" t="s">
        <v>89</v>
      </c>
      <c r="F197" s="143"/>
      <c r="G197" s="143"/>
      <c r="H197" s="143"/>
      <c r="I197" s="143"/>
      <c r="J197" s="34"/>
      <c r="K197" s="42">
        <f>K199</f>
        <v>7500</v>
      </c>
      <c r="L197" s="42">
        <v>7500</v>
      </c>
      <c r="M197" s="42">
        <v>7500</v>
      </c>
    </row>
    <row r="198" spans="1:17" ht="12.75" customHeight="1" x14ac:dyDescent="0.25">
      <c r="A198" s="36"/>
      <c r="B198" s="24"/>
      <c r="C198" s="41"/>
      <c r="D198" s="24"/>
      <c r="E198" s="139"/>
      <c r="F198" s="139"/>
      <c r="G198" s="139"/>
      <c r="H198" s="139"/>
      <c r="I198" s="139"/>
      <c r="J198" s="24"/>
      <c r="K198" s="25"/>
      <c r="M198" s="96"/>
    </row>
    <row r="199" spans="1:17" ht="12.75" customHeight="1" x14ac:dyDescent="0.25">
      <c r="A199" s="24"/>
      <c r="B199" s="23">
        <v>343</v>
      </c>
      <c r="C199" s="41"/>
      <c r="D199" s="37"/>
      <c r="E199" s="141" t="s">
        <v>22</v>
      </c>
      <c r="F199" s="141"/>
      <c r="G199" s="141"/>
      <c r="H199" s="141"/>
      <c r="I199" s="141"/>
      <c r="J199" s="24"/>
      <c r="K199" s="28">
        <f>SUM(K200+K202)</f>
        <v>7500</v>
      </c>
      <c r="L199" s="28"/>
      <c r="M199" s="28"/>
    </row>
    <row r="200" spans="1:17" ht="12.75" customHeight="1" x14ac:dyDescent="0.25">
      <c r="A200" s="24"/>
      <c r="B200" s="24"/>
      <c r="C200" s="41">
        <v>3431</v>
      </c>
      <c r="D200" s="37"/>
      <c r="E200" s="139" t="s">
        <v>23</v>
      </c>
      <c r="F200" s="139"/>
      <c r="G200" s="139"/>
      <c r="H200" s="139"/>
      <c r="I200" s="139"/>
      <c r="J200" s="24"/>
      <c r="K200" s="25">
        <v>7000</v>
      </c>
      <c r="L200" s="14"/>
      <c r="M200" s="14"/>
    </row>
    <row r="201" spans="1:17" ht="12.75" customHeight="1" x14ac:dyDescent="0.25">
      <c r="A201" s="105"/>
      <c r="B201" s="105"/>
      <c r="C201" s="20">
        <v>34312</v>
      </c>
      <c r="D201" s="20"/>
      <c r="E201" s="138" t="s">
        <v>163</v>
      </c>
      <c r="F201" s="138"/>
      <c r="G201" s="138"/>
      <c r="H201" s="138"/>
      <c r="I201" s="138"/>
      <c r="J201" s="106"/>
      <c r="K201" s="14">
        <v>7000</v>
      </c>
      <c r="L201" s="14"/>
      <c r="M201" s="14"/>
      <c r="N201" s="108"/>
      <c r="O201" s="108"/>
      <c r="Q201" s="108"/>
    </row>
    <row r="202" spans="1:17" ht="12.75" customHeight="1" x14ac:dyDescent="0.25">
      <c r="A202" s="24"/>
      <c r="B202" s="24"/>
      <c r="C202" s="41">
        <v>3434</v>
      </c>
      <c r="D202" s="37"/>
      <c r="E202" s="139" t="s">
        <v>54</v>
      </c>
      <c r="F202" s="139"/>
      <c r="G202" s="139"/>
      <c r="H202" s="139"/>
      <c r="I202" s="139"/>
      <c r="J202" s="24"/>
      <c r="K202" s="25">
        <v>500</v>
      </c>
      <c r="L202" s="14"/>
      <c r="M202" s="14"/>
    </row>
    <row r="203" spans="1:17" ht="12.75" customHeight="1" x14ac:dyDescent="0.25">
      <c r="A203" s="105"/>
      <c r="B203" s="105"/>
      <c r="C203" s="20">
        <v>34349</v>
      </c>
      <c r="D203" s="20"/>
      <c r="E203" s="138" t="s">
        <v>54</v>
      </c>
      <c r="F203" s="138"/>
      <c r="G203" s="138"/>
      <c r="H203" s="138"/>
      <c r="I203" s="138"/>
      <c r="J203" s="105"/>
      <c r="K203" s="14">
        <v>500</v>
      </c>
      <c r="L203" s="14"/>
      <c r="M203" s="14"/>
      <c r="N203" s="108"/>
      <c r="O203" s="108"/>
      <c r="P203" s="108"/>
    </row>
    <row r="204" spans="1:17" ht="12.75" customHeight="1" x14ac:dyDescent="0.25">
      <c r="A204" s="24"/>
      <c r="B204" s="24"/>
      <c r="C204" s="24"/>
      <c r="D204" s="37"/>
      <c r="E204" s="139"/>
      <c r="F204" s="139"/>
      <c r="G204" s="139"/>
      <c r="H204" s="139"/>
      <c r="I204" s="139"/>
      <c r="J204" s="24"/>
      <c r="K204" s="25"/>
      <c r="M204" s="96"/>
    </row>
    <row r="205" spans="1:17" ht="12.75" customHeight="1" x14ac:dyDescent="0.25">
      <c r="A205" s="43">
        <v>4</v>
      </c>
      <c r="B205" s="43"/>
      <c r="C205" s="43"/>
      <c r="D205" s="43"/>
      <c r="E205" s="156" t="s">
        <v>75</v>
      </c>
      <c r="F205" s="156"/>
      <c r="G205" s="156"/>
      <c r="H205" s="156"/>
      <c r="I205" s="156"/>
      <c r="J205" s="156"/>
      <c r="K205" s="44">
        <f>SUM(K207)</f>
        <v>42000</v>
      </c>
      <c r="L205" s="44">
        <f>SUM(L207)</f>
        <v>43000</v>
      </c>
      <c r="M205" s="44">
        <f>SUM(M207)</f>
        <v>43000</v>
      </c>
    </row>
    <row r="206" spans="1:17" ht="12.75" customHeight="1" x14ac:dyDescent="0.25">
      <c r="A206" s="17"/>
      <c r="B206" s="8"/>
      <c r="C206" s="8"/>
      <c r="D206" s="8"/>
      <c r="E206" s="138"/>
      <c r="F206" s="138"/>
      <c r="G206" s="138"/>
      <c r="H206" s="138"/>
      <c r="I206" s="138"/>
      <c r="J206" s="8"/>
      <c r="K206" s="14"/>
      <c r="L206" s="14"/>
      <c r="M206" s="14"/>
    </row>
    <row r="207" spans="1:17" ht="12.75" customHeight="1" x14ac:dyDescent="0.25">
      <c r="A207" s="12">
        <v>42</v>
      </c>
      <c r="B207" s="13" t="s">
        <v>1</v>
      </c>
      <c r="C207" s="13"/>
      <c r="D207" s="13"/>
      <c r="E207" s="149" t="s">
        <v>76</v>
      </c>
      <c r="F207" s="149"/>
      <c r="G207" s="149"/>
      <c r="H207" s="149"/>
      <c r="I207" s="149"/>
      <c r="J207" s="149"/>
      <c r="K207" s="18">
        <f>K209</f>
        <v>42000</v>
      </c>
      <c r="L207" s="18">
        <v>43000</v>
      </c>
      <c r="M207" s="18">
        <v>43000</v>
      </c>
    </row>
    <row r="208" spans="1:17" ht="12.75" customHeight="1" x14ac:dyDescent="0.25">
      <c r="A208" s="8"/>
      <c r="B208" s="8"/>
      <c r="C208" s="8"/>
      <c r="D208" s="8"/>
      <c r="E208" s="138"/>
      <c r="F208" s="138"/>
      <c r="G208" s="138"/>
      <c r="H208" s="138"/>
      <c r="I208" s="138"/>
      <c r="J208" s="8"/>
      <c r="K208" s="14"/>
      <c r="L208" s="14"/>
      <c r="M208" s="14"/>
    </row>
    <row r="209" spans="1:16" ht="12.75" customHeight="1" x14ac:dyDescent="0.25">
      <c r="A209" s="8"/>
      <c r="B209" s="17">
        <v>422</v>
      </c>
      <c r="C209" s="19"/>
      <c r="D209" s="8"/>
      <c r="E209" s="142" t="s">
        <v>77</v>
      </c>
      <c r="F209" s="142"/>
      <c r="G209" s="142"/>
      <c r="H209" s="142"/>
      <c r="I209" s="142"/>
      <c r="J209" s="8"/>
      <c r="K209" s="16">
        <f>SUM(K210+K212+K214+K216)</f>
        <v>42000</v>
      </c>
      <c r="L209" s="16"/>
      <c r="M209" s="16"/>
    </row>
    <row r="210" spans="1:16" ht="12.75" customHeight="1" x14ac:dyDescent="0.25">
      <c r="A210" s="8"/>
      <c r="B210" s="8"/>
      <c r="C210" s="19">
        <v>4221</v>
      </c>
      <c r="D210" s="76"/>
      <c r="E210" s="138" t="s">
        <v>84</v>
      </c>
      <c r="F210" s="138"/>
      <c r="G210" s="138"/>
      <c r="H210" s="138"/>
      <c r="I210" s="138"/>
      <c r="J210" s="138"/>
      <c r="K210" s="14">
        <v>7000</v>
      </c>
      <c r="L210" s="14"/>
      <c r="M210" s="14"/>
    </row>
    <row r="211" spans="1:16" ht="12.75" customHeight="1" x14ac:dyDescent="0.25">
      <c r="A211" s="105"/>
      <c r="B211" s="105"/>
      <c r="C211" s="20">
        <v>42211</v>
      </c>
      <c r="D211" s="20"/>
      <c r="E211" s="138" t="s">
        <v>162</v>
      </c>
      <c r="F211" s="138"/>
      <c r="G211" s="138"/>
      <c r="H211" s="138"/>
      <c r="I211" s="138"/>
      <c r="J211" s="106"/>
      <c r="K211" s="14">
        <v>3000</v>
      </c>
      <c r="L211" s="14"/>
      <c r="M211" s="14"/>
      <c r="N211" s="108"/>
    </row>
    <row r="212" spans="1:16" ht="12.75" customHeight="1" x14ac:dyDescent="0.25">
      <c r="A212" s="8"/>
      <c r="B212" s="8"/>
      <c r="C212" s="19">
        <v>4227</v>
      </c>
      <c r="D212" s="76"/>
      <c r="E212" s="138" t="s">
        <v>88</v>
      </c>
      <c r="F212" s="138"/>
      <c r="G212" s="138"/>
      <c r="H212" s="138"/>
      <c r="I212" s="138"/>
      <c r="J212" s="8"/>
      <c r="K212" s="14">
        <v>5000</v>
      </c>
      <c r="L212" s="14"/>
      <c r="M212" s="14"/>
    </row>
    <row r="213" spans="1:16" ht="12.75" customHeight="1" x14ac:dyDescent="0.25">
      <c r="A213" s="105"/>
      <c r="B213" s="105"/>
      <c r="C213" s="20">
        <v>42271</v>
      </c>
      <c r="D213" s="105"/>
      <c r="E213" s="138" t="s">
        <v>125</v>
      </c>
      <c r="F213" s="138"/>
      <c r="G213" s="138"/>
      <c r="H213" s="138"/>
      <c r="I213" s="138"/>
      <c r="J213" s="105"/>
      <c r="K213" s="14">
        <v>2000</v>
      </c>
      <c r="L213" s="14"/>
      <c r="M213" s="14"/>
      <c r="N213" s="108"/>
      <c r="P213" s="108"/>
    </row>
    <row r="214" spans="1:16" ht="12.75" customHeight="1" x14ac:dyDescent="0.25">
      <c r="A214" s="8"/>
      <c r="B214" s="8"/>
      <c r="C214" s="19">
        <v>4223</v>
      </c>
      <c r="D214" s="8"/>
      <c r="E214" s="138" t="s">
        <v>161</v>
      </c>
      <c r="F214" s="138"/>
      <c r="G214" s="138"/>
      <c r="H214" s="138"/>
      <c r="I214" s="138"/>
      <c r="J214" s="8"/>
      <c r="K214" s="14">
        <v>15000</v>
      </c>
      <c r="L214" s="8"/>
      <c r="M214" s="8"/>
    </row>
    <row r="215" spans="1:16" ht="12.75" customHeight="1" x14ac:dyDescent="0.25">
      <c r="A215" s="105"/>
      <c r="B215" s="105"/>
      <c r="C215" s="20">
        <v>42232</v>
      </c>
      <c r="D215" s="105"/>
      <c r="E215" s="138" t="s">
        <v>160</v>
      </c>
      <c r="F215" s="138"/>
      <c r="G215" s="138"/>
      <c r="H215" s="138"/>
      <c r="I215" s="138"/>
      <c r="J215" s="105"/>
      <c r="K215" s="14">
        <v>15000</v>
      </c>
      <c r="L215" s="105"/>
      <c r="M215" s="14"/>
      <c r="N215" s="108"/>
      <c r="P215" s="108"/>
    </row>
    <row r="216" spans="1:16" ht="12.75" customHeight="1" x14ac:dyDescent="0.25">
      <c r="A216" s="102"/>
      <c r="B216" s="102"/>
      <c r="C216" s="103">
        <v>4225</v>
      </c>
      <c r="D216" s="102"/>
      <c r="E216" s="138" t="s">
        <v>159</v>
      </c>
      <c r="F216" s="138"/>
      <c r="G216" s="138"/>
      <c r="H216" s="138"/>
      <c r="I216" s="138"/>
      <c r="J216" s="102"/>
      <c r="K216" s="14">
        <v>15000</v>
      </c>
      <c r="L216" s="102"/>
      <c r="M216" s="102"/>
    </row>
    <row r="217" spans="1:16" s="108" customFormat="1" ht="12.75" customHeight="1" x14ac:dyDescent="0.25">
      <c r="A217" s="60"/>
      <c r="B217" s="60"/>
      <c r="C217" s="116">
        <v>42259</v>
      </c>
      <c r="D217" s="60"/>
      <c r="E217" s="137" t="s">
        <v>158</v>
      </c>
      <c r="F217" s="137"/>
      <c r="G217" s="137"/>
      <c r="H217" s="137"/>
      <c r="I217" s="137"/>
      <c r="J217" s="61"/>
      <c r="K217" s="75">
        <v>15000</v>
      </c>
      <c r="L217" s="94"/>
      <c r="M217" s="95"/>
    </row>
    <row r="224" spans="1:16" ht="12.75" customHeight="1" x14ac:dyDescent="0.2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</row>
    <row r="226" spans="1:11" ht="12.75" customHeight="1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 customHeight="1" x14ac:dyDescent="0.25">
      <c r="A227" s="4"/>
    </row>
    <row r="228" spans="1:11" ht="12.75" customHeight="1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 x14ac:dyDescent="0.25">
      <c r="A229" s="4"/>
    </row>
    <row r="243" spans="1:13" ht="12.75" customHeight="1" x14ac:dyDescent="0.25">
      <c r="A243" s="121" t="s">
        <v>96</v>
      </c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</row>
    <row r="244" spans="1:13" ht="12.75" customHeight="1" x14ac:dyDescent="0.2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9"/>
    </row>
    <row r="245" spans="1:13" ht="12.75" customHeight="1" x14ac:dyDescent="0.25">
      <c r="A245" s="170" t="s">
        <v>117</v>
      </c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</row>
    <row r="246" spans="1:13" ht="12.75" customHeight="1" x14ac:dyDescent="0.25">
      <c r="A246" s="163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</row>
    <row r="247" spans="1:13" ht="12.75" customHeight="1" x14ac:dyDescent="0.25">
      <c r="A247" s="129" t="s">
        <v>103</v>
      </c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</row>
    <row r="248" spans="1:13" ht="12.75" customHeight="1" x14ac:dyDescent="0.25">
      <c r="A248" s="129" t="s">
        <v>104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</row>
  </sheetData>
  <mergeCells count="229">
    <mergeCell ref="E215:I215"/>
    <mergeCell ref="E91:I91"/>
    <mergeCell ref="E93:I93"/>
    <mergeCell ref="E213:I213"/>
    <mergeCell ref="E173:I173"/>
    <mergeCell ref="E190:I190"/>
    <mergeCell ref="E191:I191"/>
    <mergeCell ref="E193:I193"/>
    <mergeCell ref="E94:I94"/>
    <mergeCell ref="E195:I195"/>
    <mergeCell ref="E201:I201"/>
    <mergeCell ref="E203:I203"/>
    <mergeCell ref="E211:I211"/>
    <mergeCell ref="E174:I174"/>
    <mergeCell ref="E175:I175"/>
    <mergeCell ref="E177:I177"/>
    <mergeCell ref="E179:I179"/>
    <mergeCell ref="E180:I180"/>
    <mergeCell ref="E182:I182"/>
    <mergeCell ref="E183:I183"/>
    <mergeCell ref="E184:I184"/>
    <mergeCell ref="E188:I188"/>
    <mergeCell ref="E169:I169"/>
    <mergeCell ref="E170:I170"/>
    <mergeCell ref="E171:I171"/>
    <mergeCell ref="E172:I172"/>
    <mergeCell ref="E144:I144"/>
    <mergeCell ref="E145:I145"/>
    <mergeCell ref="E147:I147"/>
    <mergeCell ref="E148:I148"/>
    <mergeCell ref="E149:I149"/>
    <mergeCell ref="E151:I151"/>
    <mergeCell ref="E152:I152"/>
    <mergeCell ref="E153:I153"/>
    <mergeCell ref="E155:I155"/>
    <mergeCell ref="E165:I165"/>
    <mergeCell ref="E154:I154"/>
    <mergeCell ref="E161:I161"/>
    <mergeCell ref="E157:I157"/>
    <mergeCell ref="E159:I159"/>
    <mergeCell ref="E163:I163"/>
    <mergeCell ref="E164:I164"/>
    <mergeCell ref="B105:I105"/>
    <mergeCell ref="C103:I103"/>
    <mergeCell ref="E108:I108"/>
    <mergeCell ref="E112:I112"/>
    <mergeCell ref="A99:M99"/>
    <mergeCell ref="A100:M100"/>
    <mergeCell ref="A98:M98"/>
    <mergeCell ref="E67:J67"/>
    <mergeCell ref="E166:I166"/>
    <mergeCell ref="E119:I119"/>
    <mergeCell ref="E120:I120"/>
    <mergeCell ref="E121:I121"/>
    <mergeCell ref="E125:I125"/>
    <mergeCell ref="E133:I133"/>
    <mergeCell ref="E134:I134"/>
    <mergeCell ref="E137:I137"/>
    <mergeCell ref="E142:I142"/>
    <mergeCell ref="E143:I143"/>
    <mergeCell ref="E138:I138"/>
    <mergeCell ref="A1:M1"/>
    <mergeCell ref="E82:I82"/>
    <mergeCell ref="E77:I77"/>
    <mergeCell ref="E28:I28"/>
    <mergeCell ref="E41:I41"/>
    <mergeCell ref="E39:I39"/>
    <mergeCell ref="E34:I34"/>
    <mergeCell ref="E114:I114"/>
    <mergeCell ref="E130:I130"/>
    <mergeCell ref="C14:C15"/>
    <mergeCell ref="B14:B15"/>
    <mergeCell ref="E40:J40"/>
    <mergeCell ref="E32:I32"/>
    <mergeCell ref="E23:I23"/>
    <mergeCell ref="E24:I24"/>
    <mergeCell ref="E38:I38"/>
    <mergeCell ref="A20:A21"/>
    <mergeCell ref="E47:I47"/>
    <mergeCell ref="E37:J37"/>
    <mergeCell ref="E29:I29"/>
    <mergeCell ref="E44:I44"/>
    <mergeCell ref="E42:J42"/>
    <mergeCell ref="E46:J46"/>
    <mergeCell ref="E45:J45"/>
    <mergeCell ref="A224:M224"/>
    <mergeCell ref="F109:I109"/>
    <mergeCell ref="E168:I168"/>
    <mergeCell ref="E107:I107"/>
    <mergeCell ref="F110:I110"/>
    <mergeCell ref="B109:D109"/>
    <mergeCell ref="B110:D110"/>
    <mergeCell ref="E158:I158"/>
    <mergeCell ref="E122:I122"/>
    <mergeCell ref="A247:M247"/>
    <mergeCell ref="E189:I189"/>
    <mergeCell ref="E156:I156"/>
    <mergeCell ref="E141:I141"/>
    <mergeCell ref="E129:I129"/>
    <mergeCell ref="E115:I115"/>
    <mergeCell ref="A245:M245"/>
    <mergeCell ref="E205:J205"/>
    <mergeCell ref="E116:I116"/>
    <mergeCell ref="E136:I136"/>
    <mergeCell ref="A243:M243"/>
    <mergeCell ref="E160:I160"/>
    <mergeCell ref="E111:I111"/>
    <mergeCell ref="E118:I118"/>
    <mergeCell ref="E117:I117"/>
    <mergeCell ref="A248:M248"/>
    <mergeCell ref="B127:I127"/>
    <mergeCell ref="E207:J207"/>
    <mergeCell ref="E124:I124"/>
    <mergeCell ref="A246:K246"/>
    <mergeCell ref="E56:J56"/>
    <mergeCell ref="B107:D107"/>
    <mergeCell ref="E81:J81"/>
    <mergeCell ref="E72:J72"/>
    <mergeCell ref="E61:I61"/>
    <mergeCell ref="E83:I83"/>
    <mergeCell ref="E75:J75"/>
    <mergeCell ref="E92:J92"/>
    <mergeCell ref="E76:J76"/>
    <mergeCell ref="E78:J78"/>
    <mergeCell ref="E74:I74"/>
    <mergeCell ref="E80:I80"/>
    <mergeCell ref="E79:I79"/>
    <mergeCell ref="E73:I73"/>
    <mergeCell ref="E65:J65"/>
    <mergeCell ref="E63:J63"/>
    <mergeCell ref="E66:J66"/>
    <mergeCell ref="E68:J68"/>
    <mergeCell ref="E62:I62"/>
    <mergeCell ref="L14:L15"/>
    <mergeCell ref="M14:M15"/>
    <mergeCell ref="K14:K15"/>
    <mergeCell ref="E3:I3"/>
    <mergeCell ref="E14:I15"/>
    <mergeCell ref="E31:I31"/>
    <mergeCell ref="E27:I27"/>
    <mergeCell ref="E60:J60"/>
    <mergeCell ref="E10:I10"/>
    <mergeCell ref="E18:I18"/>
    <mergeCell ref="E16:I16"/>
    <mergeCell ref="E20:I21"/>
    <mergeCell ref="E8:I8"/>
    <mergeCell ref="E13:I13"/>
    <mergeCell ref="E9:I9"/>
    <mergeCell ref="E11:I11"/>
    <mergeCell ref="K20:K21"/>
    <mergeCell ref="L20:L21"/>
    <mergeCell ref="E19:I19"/>
    <mergeCell ref="E36:I36"/>
    <mergeCell ref="E35:J35"/>
    <mergeCell ref="M20:M21"/>
    <mergeCell ref="E57:I57"/>
    <mergeCell ref="E59:J59"/>
    <mergeCell ref="A14:A15"/>
    <mergeCell ref="E4:I4"/>
    <mergeCell ref="E6:I6"/>
    <mergeCell ref="E86:J86"/>
    <mergeCell ref="E2:I2"/>
    <mergeCell ref="D33:I33"/>
    <mergeCell ref="E26:I26"/>
    <mergeCell ref="E25:I25"/>
    <mergeCell ref="E22:I22"/>
    <mergeCell ref="E5:I5"/>
    <mergeCell ref="E7:I7"/>
    <mergeCell ref="D14:D15"/>
    <mergeCell ref="E49:I49"/>
    <mergeCell ref="E48:J48"/>
    <mergeCell ref="E55:J55"/>
    <mergeCell ref="E53:J53"/>
    <mergeCell ref="E51:J51"/>
    <mergeCell ref="E50:J50"/>
    <mergeCell ref="E52:I52"/>
    <mergeCell ref="E69:I69"/>
    <mergeCell ref="E58:J58"/>
    <mergeCell ref="E64:J64"/>
    <mergeCell ref="E70:J70"/>
    <mergeCell ref="E84:J84"/>
    <mergeCell ref="E212:I212"/>
    <mergeCell ref="E209:I209"/>
    <mergeCell ref="E208:I208"/>
    <mergeCell ref="E206:I206"/>
    <mergeCell ref="E123:I123"/>
    <mergeCell ref="E146:I146"/>
    <mergeCell ref="E200:I200"/>
    <mergeCell ref="E204:I204"/>
    <mergeCell ref="E198:I198"/>
    <mergeCell ref="E197:I197"/>
    <mergeCell ref="E196:I196"/>
    <mergeCell ref="E176:I176"/>
    <mergeCell ref="E192:I192"/>
    <mergeCell ref="E186:I186"/>
    <mergeCell ref="E150:I150"/>
    <mergeCell ref="E140:I140"/>
    <mergeCell ref="E132:I132"/>
    <mergeCell ref="E181:I181"/>
    <mergeCell ref="E131:I131"/>
    <mergeCell ref="E178:I178"/>
    <mergeCell ref="B128:I128"/>
    <mergeCell ref="E135:I135"/>
    <mergeCell ref="E210:J210"/>
    <mergeCell ref="E167:I167"/>
    <mergeCell ref="E217:I217"/>
    <mergeCell ref="E216:I216"/>
    <mergeCell ref="E187:I187"/>
    <mergeCell ref="E199:I199"/>
    <mergeCell ref="E202:I202"/>
    <mergeCell ref="E126:I126"/>
    <mergeCell ref="E12:I12"/>
    <mergeCell ref="A101:M101"/>
    <mergeCell ref="E162:I162"/>
    <mergeCell ref="E139:I139"/>
    <mergeCell ref="E194:I194"/>
    <mergeCell ref="E185:I185"/>
    <mergeCell ref="E113:I113"/>
    <mergeCell ref="E43:J43"/>
    <mergeCell ref="B108:D108"/>
    <mergeCell ref="E90:I90"/>
    <mergeCell ref="E88:I88"/>
    <mergeCell ref="E87:I87"/>
    <mergeCell ref="E85:I85"/>
    <mergeCell ref="E89:J89"/>
    <mergeCell ref="A96:M96"/>
    <mergeCell ref="A97:M97"/>
    <mergeCell ref="E71:I71"/>
    <mergeCell ref="E214:I214"/>
  </mergeCells>
  <phoneticPr fontId="0" type="noConversion"/>
  <pageMargins left="0.25" right="0.25" top="0.75" bottom="0.75" header="0.3" footer="0.3"/>
  <pageSetup paperSize="9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1. strana</vt:lpstr>
      <vt:lpstr>Opći i 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Vrtić Beletinec</cp:lastModifiedBy>
  <cp:lastPrinted>2022-10-14T08:33:40Z</cp:lastPrinted>
  <dcterms:created xsi:type="dcterms:W3CDTF">2009-11-09T11:33:14Z</dcterms:created>
  <dcterms:modified xsi:type="dcterms:W3CDTF">2022-10-14T08:35:45Z</dcterms:modified>
</cp:coreProperties>
</file>